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<sst xmlns="http://schemas.openxmlformats.org/spreadsheetml/2006/main" count="1286" uniqueCount="437">
  <si>
    <t>文化传媒学院2022年度家庭经济困难学生名单</t>
  </si>
  <si>
    <t>序号</t>
  </si>
  <si>
    <t>学生姓名</t>
  </si>
  <si>
    <t>专业名称</t>
  </si>
  <si>
    <t>认定结果</t>
  </si>
  <si>
    <t>李俞蓉</t>
  </si>
  <si>
    <t>播音与主持艺术</t>
  </si>
  <si>
    <t>比较困难</t>
  </si>
  <si>
    <t>王立宏</t>
  </si>
  <si>
    <t>余若涵</t>
  </si>
  <si>
    <t>一般困难</t>
  </si>
  <si>
    <t>张向东</t>
  </si>
  <si>
    <t>程子桐</t>
  </si>
  <si>
    <t>邓嫣然</t>
  </si>
  <si>
    <t>罗欣雨</t>
  </si>
  <si>
    <t>王渊</t>
  </si>
  <si>
    <t>严海文</t>
  </si>
  <si>
    <t>特别困难</t>
  </si>
  <si>
    <t>武新河</t>
  </si>
  <si>
    <t>张丽言</t>
  </si>
  <si>
    <t>吕婷婷</t>
  </si>
  <si>
    <t>宋鹏</t>
  </si>
  <si>
    <t>王云箐</t>
  </si>
  <si>
    <t>赵浩丹</t>
  </si>
  <si>
    <t>曹贤娴</t>
  </si>
  <si>
    <t>程家轩</t>
  </si>
  <si>
    <t>胡玥</t>
  </si>
  <si>
    <t>胡越</t>
  </si>
  <si>
    <t>李宁</t>
  </si>
  <si>
    <t>王晨阳</t>
  </si>
  <si>
    <t>王浩然</t>
  </si>
  <si>
    <t>王嘉琳</t>
  </si>
  <si>
    <t>王世龙</t>
  </si>
  <si>
    <t>杨晋</t>
  </si>
  <si>
    <t>张津源</t>
  </si>
  <si>
    <t>张薇薇</t>
  </si>
  <si>
    <t>张雅轩</t>
  </si>
  <si>
    <t>甄静怡</t>
  </si>
  <si>
    <t>朱慧慧</t>
  </si>
  <si>
    <t>朱紫晗</t>
  </si>
  <si>
    <t>豆若文</t>
  </si>
  <si>
    <t>彭雨濠</t>
  </si>
  <si>
    <t>秦浩</t>
  </si>
  <si>
    <t>文九霖</t>
  </si>
  <si>
    <t>余潇</t>
  </si>
  <si>
    <t>曾御涛</t>
  </si>
  <si>
    <t>陈胜男</t>
  </si>
  <si>
    <t>蒋盼盼</t>
  </si>
  <si>
    <t>刘凯露</t>
  </si>
  <si>
    <t>王明阳</t>
  </si>
  <si>
    <t>陈安琪</t>
  </si>
  <si>
    <t>广播电视编导</t>
  </si>
  <si>
    <t>陈家冰</t>
  </si>
  <si>
    <t>陈羽菲</t>
  </si>
  <si>
    <t>程美柳</t>
  </si>
  <si>
    <t>董双双</t>
  </si>
  <si>
    <t>郭婷</t>
  </si>
  <si>
    <t>李羽宁</t>
  </si>
  <si>
    <t>施丽君</t>
  </si>
  <si>
    <t>王维利</t>
  </si>
  <si>
    <t>夏薇</t>
  </si>
  <si>
    <t>曹亚宁</t>
  </si>
  <si>
    <t>郭景华</t>
  </si>
  <si>
    <t>霍怡丹</t>
  </si>
  <si>
    <t>姜欣蕊</t>
  </si>
  <si>
    <t>蒋鹏斌</t>
  </si>
  <si>
    <t>吕静雯</t>
  </si>
  <si>
    <t>王萍</t>
  </si>
  <si>
    <t>钟伟华</t>
  </si>
  <si>
    <t>黄艳芳</t>
  </si>
  <si>
    <t>刘慧敏</t>
  </si>
  <si>
    <t>娄栩媛</t>
  </si>
  <si>
    <t>薛雯婷</t>
  </si>
  <si>
    <t>杨茜</t>
  </si>
  <si>
    <t>尹书涛</t>
  </si>
  <si>
    <t>张梦婷</t>
  </si>
  <si>
    <t>赵静</t>
  </si>
  <si>
    <t>豆晨曦</t>
  </si>
  <si>
    <t>甘婷</t>
  </si>
  <si>
    <t>李季</t>
  </si>
  <si>
    <t>马硕</t>
  </si>
  <si>
    <t>毛梦茹</t>
  </si>
  <si>
    <t>彭雅冰</t>
  </si>
  <si>
    <t>吴小亿</t>
  </si>
  <si>
    <t>徐佳诺</t>
  </si>
  <si>
    <t>余霖</t>
  </si>
  <si>
    <t>张强</t>
  </si>
  <si>
    <t>朱晓同</t>
  </si>
  <si>
    <t>陈丽媛</t>
  </si>
  <si>
    <t>法玥妍</t>
  </si>
  <si>
    <t>冀子静</t>
  </si>
  <si>
    <t>温磊</t>
  </si>
  <si>
    <t>何冰冰</t>
  </si>
  <si>
    <t>槐娇娇</t>
  </si>
  <si>
    <t>厉鹏宇</t>
  </si>
  <si>
    <t>石欣冉</t>
  </si>
  <si>
    <t>孙秋娥</t>
  </si>
  <si>
    <t>徐欣瑞</t>
  </si>
  <si>
    <t>张怡宁</t>
  </si>
  <si>
    <t>赵茹芹</t>
  </si>
  <si>
    <t>朱秀萍</t>
  </si>
  <si>
    <t>陈默涵</t>
  </si>
  <si>
    <t>矫凯悦</t>
  </si>
  <si>
    <t>李润华</t>
  </si>
  <si>
    <t>唐玉帆</t>
  </si>
  <si>
    <t>王靖凯</t>
  </si>
  <si>
    <t>王楠楠</t>
  </si>
  <si>
    <t>王雪利</t>
  </si>
  <si>
    <t>张菁芮</t>
  </si>
  <si>
    <t>张梦圆</t>
  </si>
  <si>
    <t>张婷</t>
  </si>
  <si>
    <t>黄宝龙</t>
  </si>
  <si>
    <t>刘青</t>
  </si>
  <si>
    <t>苏瑜欣</t>
  </si>
  <si>
    <t>田苗壮</t>
  </si>
  <si>
    <t>汪梦晓</t>
  </si>
  <si>
    <t>王娟</t>
  </si>
  <si>
    <t>向玉环</t>
  </si>
  <si>
    <t>闫玉杰</t>
  </si>
  <si>
    <t>白书昆</t>
  </si>
  <si>
    <t>方梦真</t>
  </si>
  <si>
    <t>郭潞</t>
  </si>
  <si>
    <t>吕清槐</t>
  </si>
  <si>
    <t>谈正安</t>
  </si>
  <si>
    <t>王翠</t>
  </si>
  <si>
    <t>安根兰</t>
  </si>
  <si>
    <t>汉语言文学</t>
  </si>
  <si>
    <t>范小圆</t>
  </si>
  <si>
    <t>贾舒芳</t>
  </si>
  <si>
    <t>李佳慧</t>
  </si>
  <si>
    <t>李文慧</t>
  </si>
  <si>
    <t>卢雪莹</t>
  </si>
  <si>
    <t>尚香草</t>
  </si>
  <si>
    <t>王春静</t>
  </si>
  <si>
    <t>薛如玉</t>
  </si>
  <si>
    <t>张晨</t>
  </si>
  <si>
    <t>张慧</t>
  </si>
  <si>
    <t>张甜甜</t>
  </si>
  <si>
    <t>张笑凡</t>
  </si>
  <si>
    <t>赵玉雯</t>
  </si>
  <si>
    <t>郅贞子</t>
  </si>
  <si>
    <t>朱敏</t>
  </si>
  <si>
    <t>方灿</t>
  </si>
  <si>
    <t>顾天翝</t>
  </si>
  <si>
    <t>郭一佳</t>
  </si>
  <si>
    <t>孔雅丽</t>
  </si>
  <si>
    <t>李凤梅</t>
  </si>
  <si>
    <t>李清纯</t>
  </si>
  <si>
    <t>梅曼曼</t>
  </si>
  <si>
    <t>王建乐</t>
  </si>
  <si>
    <t>王怡雯</t>
  </si>
  <si>
    <t>颜鉴莲</t>
  </si>
  <si>
    <t>姚一鸣</t>
  </si>
  <si>
    <t>叶保山</t>
  </si>
  <si>
    <t>张涵</t>
  </si>
  <si>
    <t>朱雪梅</t>
  </si>
  <si>
    <t>曹书慧</t>
  </si>
  <si>
    <t>李晓菲</t>
  </si>
  <si>
    <t>李亚茹</t>
  </si>
  <si>
    <t>刘文乐</t>
  </si>
  <si>
    <t>倪慧民</t>
  </si>
  <si>
    <t>施皓妍</t>
  </si>
  <si>
    <t>王亚静</t>
  </si>
  <si>
    <t>吴翠</t>
  </si>
  <si>
    <t>杨鸿莉</t>
  </si>
  <si>
    <t>杨慧敏</t>
  </si>
  <si>
    <t>杨婷</t>
  </si>
  <si>
    <t>赵露露</t>
  </si>
  <si>
    <t>付京</t>
  </si>
  <si>
    <t>贺佳琦</t>
  </si>
  <si>
    <t>侯珊珊</t>
  </si>
  <si>
    <t>黄情珂</t>
  </si>
  <si>
    <t>江波</t>
  </si>
  <si>
    <t>李书荟</t>
  </si>
  <si>
    <t>孟雪</t>
  </si>
  <si>
    <t>王梦霜</t>
  </si>
  <si>
    <t>尹大亮</t>
  </si>
  <si>
    <t>张颖</t>
  </si>
  <si>
    <t>张永新</t>
  </si>
  <si>
    <t>赵敏敏</t>
  </si>
  <si>
    <t>安莹莹</t>
  </si>
  <si>
    <t>包维芳</t>
  </si>
  <si>
    <t>陈阳</t>
  </si>
  <si>
    <t>李晨</t>
  </si>
  <si>
    <t>李文婷</t>
  </si>
  <si>
    <t>刘翠仙</t>
  </si>
  <si>
    <t>刘贤盼</t>
  </si>
  <si>
    <t>刘孜璐</t>
  </si>
  <si>
    <t>吕梦婷</t>
  </si>
  <si>
    <t>吕新如</t>
  </si>
  <si>
    <t>唐晓姣</t>
  </si>
  <si>
    <t>王端端</t>
  </si>
  <si>
    <t>姚莹</t>
  </si>
  <si>
    <t>张莹</t>
  </si>
  <si>
    <t>张志莹</t>
  </si>
  <si>
    <t>赵若含</t>
  </si>
  <si>
    <t>邓开菊</t>
  </si>
  <si>
    <t>李国婷</t>
  </si>
  <si>
    <t>罗艳玲</t>
  </si>
  <si>
    <t>钱新新</t>
  </si>
  <si>
    <t>严丽</t>
  </si>
  <si>
    <t>郑万琳</t>
  </si>
  <si>
    <t>胡改正</t>
  </si>
  <si>
    <t>廉茜茜</t>
  </si>
  <si>
    <t>刘如意</t>
  </si>
  <si>
    <t>刘昱</t>
  </si>
  <si>
    <t>卢冉</t>
  </si>
  <si>
    <t>卢艳杰</t>
  </si>
  <si>
    <t>苏兰</t>
  </si>
  <si>
    <t>王晓娅</t>
  </si>
  <si>
    <t>王一晨</t>
  </si>
  <si>
    <t>闫乐</t>
  </si>
  <si>
    <t>张文华</t>
  </si>
  <si>
    <t>朱佳玉</t>
  </si>
  <si>
    <t>曹文凯</t>
  </si>
  <si>
    <t>陈熠锦</t>
  </si>
  <si>
    <t>李丹玲</t>
  </si>
  <si>
    <t>李梦姣</t>
  </si>
  <si>
    <t>李祖帅</t>
  </si>
  <si>
    <t>马丹妮</t>
  </si>
  <si>
    <t>史亭亭</t>
  </si>
  <si>
    <t>王秀丽</t>
  </si>
  <si>
    <t>武芳卉</t>
  </si>
  <si>
    <t>武章旭</t>
  </si>
  <si>
    <t>曾倩倩</t>
  </si>
  <si>
    <t>李俊奇</t>
  </si>
  <si>
    <t>李欣月</t>
  </si>
  <si>
    <t>李颖歌</t>
  </si>
  <si>
    <t>刘依琳</t>
  </si>
  <si>
    <t>刘知画</t>
  </si>
  <si>
    <t>卢翠</t>
  </si>
  <si>
    <t>卢雨晴</t>
  </si>
  <si>
    <t>罗曼钰</t>
  </si>
  <si>
    <t>毛佳裕</t>
  </si>
  <si>
    <t>吴婧睿</t>
  </si>
  <si>
    <t>樊赛男</t>
  </si>
  <si>
    <t>李晴晴</t>
  </si>
  <si>
    <t>李雪涛</t>
  </si>
  <si>
    <t>陆箐</t>
  </si>
  <si>
    <t>吕姝萱</t>
  </si>
  <si>
    <t>马文卓</t>
  </si>
  <si>
    <t>戚馨戈</t>
  </si>
  <si>
    <t>邱嘉仪</t>
  </si>
  <si>
    <t>孙甜珂</t>
  </si>
  <si>
    <t>孙梓格</t>
  </si>
  <si>
    <t>覃官远</t>
  </si>
  <si>
    <t>汪蓓</t>
  </si>
  <si>
    <t>王莉莉</t>
  </si>
  <si>
    <t>杨灵敏</t>
  </si>
  <si>
    <t>杨阳阳</t>
  </si>
  <si>
    <t>李沛翔</t>
  </si>
  <si>
    <t>马皓琰</t>
  </si>
  <si>
    <t>宋敏</t>
  </si>
  <si>
    <t>吴倩</t>
  </si>
  <si>
    <t>武蔓瑶</t>
  </si>
  <si>
    <t>杨静</t>
  </si>
  <si>
    <t>张佳欢</t>
  </si>
  <si>
    <t>张晓艳</t>
  </si>
  <si>
    <t>张志远</t>
  </si>
  <si>
    <t>赵佳一</t>
  </si>
  <si>
    <t>赵萍萍</t>
  </si>
  <si>
    <t>朱梦柯</t>
  </si>
  <si>
    <t>毕笑颖</t>
  </si>
  <si>
    <t>郭肖寒</t>
  </si>
  <si>
    <t>黎树艳</t>
  </si>
  <si>
    <t>李燕婷</t>
  </si>
  <si>
    <t>彭雯雯</t>
  </si>
  <si>
    <t>孙新语</t>
  </si>
  <si>
    <t>张晶晶</t>
  </si>
  <si>
    <t>郑欣燃</t>
  </si>
  <si>
    <t>陈雨菡</t>
  </si>
  <si>
    <t>代梦</t>
  </si>
  <si>
    <t>华汇敏</t>
  </si>
  <si>
    <t>李丹英</t>
  </si>
  <si>
    <t>杨冰杰</t>
  </si>
  <si>
    <t>杨霄箐</t>
  </si>
  <si>
    <t>张怡</t>
  </si>
  <si>
    <t>黄岩</t>
  </si>
  <si>
    <t>李霜</t>
  </si>
  <si>
    <t>刘晶校</t>
  </si>
  <si>
    <t>宋蕊蕊</t>
  </si>
  <si>
    <t>王靖雯</t>
  </si>
  <si>
    <t>王甜甜</t>
  </si>
  <si>
    <t>杨承朴</t>
  </si>
  <si>
    <t>赵鸿宇</t>
  </si>
  <si>
    <t>董瑞</t>
  </si>
  <si>
    <t>李笑笑</t>
  </si>
  <si>
    <t>李新平</t>
  </si>
  <si>
    <t>李源君</t>
  </si>
  <si>
    <t>罗绢</t>
  </si>
  <si>
    <t>马静蕾</t>
  </si>
  <si>
    <t>芮瑜婕</t>
  </si>
  <si>
    <t>宋怡炫</t>
  </si>
  <si>
    <t>王琰</t>
  </si>
  <si>
    <t>轩敬戈</t>
  </si>
  <si>
    <t>闫俐</t>
  </si>
  <si>
    <t>张湘琪</t>
  </si>
  <si>
    <t>李佳音</t>
  </si>
  <si>
    <t>刘雨佳</t>
  </si>
  <si>
    <t>梅世红</t>
  </si>
  <si>
    <t>秦赛雅</t>
  </si>
  <si>
    <t>王晶晶</t>
  </si>
  <si>
    <t>王美琪</t>
  </si>
  <si>
    <t>吴炳宜</t>
  </si>
  <si>
    <t>薛争</t>
  </si>
  <si>
    <t>常恬</t>
  </si>
  <si>
    <t>高静静</t>
  </si>
  <si>
    <t>黄艺菲</t>
  </si>
  <si>
    <t>焦文彬</t>
  </si>
  <si>
    <t>李玟</t>
  </si>
  <si>
    <t>凌心瑶</t>
  </si>
  <si>
    <t>马靖</t>
  </si>
  <si>
    <t>马倩倩</t>
  </si>
  <si>
    <t>马芮杰</t>
  </si>
  <si>
    <t>马云鹏</t>
  </si>
  <si>
    <t>王成娟</t>
  </si>
  <si>
    <t>吴天凤</t>
  </si>
  <si>
    <t>邢晓菲</t>
  </si>
  <si>
    <t>曹东丽</t>
  </si>
  <si>
    <t>韩佳丽</t>
  </si>
  <si>
    <t>何冰瑶</t>
  </si>
  <si>
    <t>解瑞瑶</t>
  </si>
  <si>
    <t>李俊洁</t>
  </si>
  <si>
    <t>马红霞</t>
  </si>
  <si>
    <t>乔丹阳</t>
  </si>
  <si>
    <t>王珂</t>
  </si>
  <si>
    <t>王雅歌</t>
  </si>
  <si>
    <t>尹朝阳</t>
  </si>
  <si>
    <t>谷欣妍</t>
  </si>
  <si>
    <t>郭嘉乐</t>
  </si>
  <si>
    <t>郭可欣</t>
  </si>
  <si>
    <t>李美玲</t>
  </si>
  <si>
    <t>刘双双</t>
  </si>
  <si>
    <t>刘中慧</t>
  </si>
  <si>
    <t>陆晴晴</t>
  </si>
  <si>
    <t>任柯柯</t>
  </si>
  <si>
    <t>杨洋</t>
  </si>
  <si>
    <t>张廷荣</t>
  </si>
  <si>
    <t>杜梦源</t>
  </si>
  <si>
    <t>华曼</t>
  </si>
  <si>
    <t>康佳玉</t>
  </si>
  <si>
    <t>雷发强</t>
  </si>
  <si>
    <t>李梦娇</t>
  </si>
  <si>
    <t>梁梓萌</t>
  </si>
  <si>
    <t>苗艳琪</t>
  </si>
  <si>
    <t>唐雅洁</t>
  </si>
  <si>
    <t>王红菲</t>
  </si>
  <si>
    <t>王晶</t>
  </si>
  <si>
    <t>徐腊</t>
  </si>
  <si>
    <t>杨雪锦</t>
  </si>
  <si>
    <t>袁启青</t>
  </si>
  <si>
    <t>赵祎</t>
  </si>
  <si>
    <t>宗学义</t>
  </si>
  <si>
    <t>陈人榕</t>
  </si>
  <si>
    <t>网络与新媒体</t>
  </si>
  <si>
    <t>陈艳</t>
  </si>
  <si>
    <t>胡诗雨</t>
  </si>
  <si>
    <t>黄潇</t>
  </si>
  <si>
    <t>刘雨晴</t>
  </si>
  <si>
    <t>尚亚杰</t>
  </si>
  <si>
    <t>陶俊豪</t>
  </si>
  <si>
    <t>张明月</t>
  </si>
  <si>
    <t>范哲秀</t>
  </si>
  <si>
    <t>李果</t>
  </si>
  <si>
    <t>刘晨</t>
  </si>
  <si>
    <t>刘诺楠</t>
  </si>
  <si>
    <t>刘帅龙</t>
  </si>
  <si>
    <t>刘宇</t>
  </si>
  <si>
    <t>刘玉菡</t>
  </si>
  <si>
    <t>邱艳芬</t>
  </si>
  <si>
    <t>张晨辉</t>
  </si>
  <si>
    <t>程怡</t>
  </si>
  <si>
    <t>景中慧</t>
  </si>
  <si>
    <t>李红锦</t>
  </si>
  <si>
    <t>刘林源</t>
  </si>
  <si>
    <t>刘其哲</t>
  </si>
  <si>
    <t>彭中原</t>
  </si>
  <si>
    <t>宋九月</t>
  </si>
  <si>
    <t>王玉涵</t>
  </si>
  <si>
    <t>熊华静</t>
  </si>
  <si>
    <t>高慧明</t>
  </si>
  <si>
    <t>高晓燕</t>
  </si>
  <si>
    <t>姜亚楠</t>
  </si>
  <si>
    <t>靳芳芳</t>
  </si>
  <si>
    <t>汪玉兰</t>
  </si>
  <si>
    <t>杨翼涵</t>
  </si>
  <si>
    <t>叶梦</t>
  </si>
  <si>
    <t>赵明敏</t>
  </si>
  <si>
    <t>赵明星</t>
  </si>
  <si>
    <t>陈茹梦</t>
  </si>
  <si>
    <t>董洁</t>
  </si>
  <si>
    <t>贺琛媛</t>
  </si>
  <si>
    <t>栗磊</t>
  </si>
  <si>
    <t>史文波</t>
  </si>
  <si>
    <t>王静静</t>
  </si>
  <si>
    <t>严春</t>
  </si>
  <si>
    <t>姚梦林</t>
  </si>
  <si>
    <t>袁晨阳</t>
  </si>
  <si>
    <t>张浩男</t>
  </si>
  <si>
    <t>张青</t>
  </si>
  <si>
    <t>张涛</t>
  </si>
  <si>
    <t>郑芝琳</t>
  </si>
  <si>
    <t>郭涛</t>
  </si>
  <si>
    <t>何胜楠</t>
  </si>
  <si>
    <t>梁一怡</t>
  </si>
  <si>
    <t>刘宾燕</t>
  </si>
  <si>
    <t>刘金博</t>
  </si>
  <si>
    <t>路富彬</t>
  </si>
  <si>
    <t>罗萍</t>
  </si>
  <si>
    <t>孟庆玲</t>
  </si>
  <si>
    <t>吴丰超</t>
  </si>
  <si>
    <t>赵军霞</t>
  </si>
  <si>
    <t>朱文静</t>
  </si>
  <si>
    <t>白思琪</t>
  </si>
  <si>
    <t>陈昭予</t>
  </si>
  <si>
    <t>郭莹莹</t>
  </si>
  <si>
    <t>李妍</t>
  </si>
  <si>
    <t>孙志云</t>
  </si>
  <si>
    <t>王康宁</t>
  </si>
  <si>
    <t>苑恒博</t>
  </si>
  <si>
    <t>张梦媛</t>
  </si>
  <si>
    <t>胡嘉彤</t>
  </si>
  <si>
    <t>雷雨鑫</t>
  </si>
  <si>
    <t>马文杰</t>
  </si>
  <si>
    <t>宋枫楠</t>
  </si>
  <si>
    <t>孙壮</t>
  </si>
  <si>
    <t>王凯欣</t>
  </si>
  <si>
    <t>徐昊冉</t>
  </si>
  <si>
    <t>郑可欣</t>
  </si>
  <si>
    <t>李俊丽</t>
  </si>
  <si>
    <t>廖地伟</t>
  </si>
  <si>
    <t>王智博</t>
  </si>
  <si>
    <t>魏鑫源</t>
  </si>
  <si>
    <t>吴欣桐</t>
  </si>
  <si>
    <t>许艺铭</t>
  </si>
  <si>
    <t>张雅怡</t>
  </si>
  <si>
    <t>朱雨佳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</si>
</sst>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26" fillId="9" borderId="0" applyNumberFormat="0" applyBorder="0" applyAlignment="0" applyProtection="0"/>
    <xf numFmtId="0" fontId="12" fillId="0" borderId="5" applyNumberFormat="0" applyFill="0" applyAlignment="0" applyProtection="0"/>
    <xf numFmtId="0" fontId="26" fillId="10" borderId="0" applyNumberFormat="0" applyBorder="0" applyAlignment="0" applyProtection="0"/>
    <xf numFmtId="0" fontId="18" fillId="11" borderId="6" applyNumberFormat="0" applyAlignment="0" applyProtection="0"/>
    <xf numFmtId="0" fontId="19" fillId="11" borderId="1" applyNumberFormat="0" applyAlignment="0" applyProtection="0"/>
    <xf numFmtId="0" fontId="20" fillId="12" borderId="7" applyNumberFormat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429"/>
  <sheetViews>
    <sheetView tabSelected="1" workbookViewId="0" topLeftCell="A1">
      <selection activeCell="A1" sqref="A1:D1"/>
    </sheetView>
  </sheetViews>
  <sheetFormatPr defaultColWidth="9.00390625" defaultRowHeight="15.75" customHeight="1"/>
  <cols>
    <col min="1" max="1" width="5.00390625" style="4" bestFit="1" customWidth="1"/>
    <col min="2" max="2" width="10.875" style="4" customWidth="1"/>
    <col min="3" max="3" width="29.375" style="4" customWidth="1"/>
    <col min="4" max="4" width="30.625" style="4" customWidth="1"/>
    <col min="5" max="217" width="9.00390625" style="5" customWidth="1"/>
  </cols>
  <sheetData>
    <row r="1" spans="1:217" s="1" customFormat="1" ht="37.5" customHeight="1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</row>
    <row r="2" spans="1:217" s="2" customFormat="1" ht="36" customHeight="1">
      <c r="A2" s="2" t="s">
        <v>1</v>
      </c>
      <c r="B2" s="8" t="s">
        <v>2</v>
      </c>
      <c r="C2" s="2" t="s">
        <v>3</v>
      </c>
      <c r="D2" s="8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</row>
    <row r="3" spans="1:217" s="3" customFormat="1" ht="15.75" customHeight="1">
      <c r="A3" s="9">
        <f>1</f>
        <v>1</v>
      </c>
      <c r="B3" s="9" t="s">
        <v>5</v>
      </c>
      <c r="C3" s="9" t="s">
        <v>6</v>
      </c>
      <c r="D3" s="9" t="s">
        <v>7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</row>
    <row r="4" spans="1:217" s="3" customFormat="1" ht="15.75" customHeight="1">
      <c r="A4" s="9">
        <f>2</f>
        <v>2</v>
      </c>
      <c r="B4" s="9" t="s">
        <v>8</v>
      </c>
      <c r="C4" s="9" t="s">
        <v>6</v>
      </c>
      <c r="D4" s="9" t="s">
        <v>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</row>
    <row r="5" spans="1:217" s="3" customFormat="1" ht="15.75" customHeight="1">
      <c r="A5" s="9">
        <f>3</f>
        <v>3</v>
      </c>
      <c r="B5" s="9" t="s">
        <v>9</v>
      </c>
      <c r="C5" s="9" t="s">
        <v>6</v>
      </c>
      <c r="D5" s="9" t="s">
        <v>10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</row>
    <row r="6" spans="1:217" s="3" customFormat="1" ht="15.75" customHeight="1">
      <c r="A6" s="9">
        <f>4</f>
        <v>4</v>
      </c>
      <c r="B6" s="9" t="s">
        <v>11</v>
      </c>
      <c r="C6" s="9" t="s">
        <v>6</v>
      </c>
      <c r="D6" s="9" t="s">
        <v>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</row>
    <row r="7" spans="1:217" s="3" customFormat="1" ht="15.75" customHeight="1">
      <c r="A7" s="9">
        <f>5</f>
        <v>5</v>
      </c>
      <c r="B7" s="9" t="s">
        <v>12</v>
      </c>
      <c r="C7" s="9" t="s">
        <v>6</v>
      </c>
      <c r="D7" s="9" t="s">
        <v>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</row>
    <row r="8" spans="1:217" s="3" customFormat="1" ht="15.75" customHeight="1">
      <c r="A8" s="9">
        <f>6</f>
        <v>6</v>
      </c>
      <c r="B8" s="9" t="s">
        <v>13</v>
      </c>
      <c r="C8" s="9" t="s">
        <v>6</v>
      </c>
      <c r="D8" s="9" t="s">
        <v>10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</row>
    <row r="9" spans="1:217" s="3" customFormat="1" ht="15.75" customHeight="1">
      <c r="A9" s="9">
        <f>7</f>
        <v>7</v>
      </c>
      <c r="B9" s="9" t="s">
        <v>14</v>
      </c>
      <c r="C9" s="9" t="s">
        <v>6</v>
      </c>
      <c r="D9" s="9" t="s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</row>
    <row r="10" spans="1:217" s="3" customFormat="1" ht="15.75" customHeight="1">
      <c r="A10" s="9">
        <f>8</f>
        <v>8</v>
      </c>
      <c r="B10" s="9" t="s">
        <v>15</v>
      </c>
      <c r="C10" s="9" t="s">
        <v>6</v>
      </c>
      <c r="D10" s="9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</row>
    <row r="11" spans="1:217" s="3" customFormat="1" ht="15.75" customHeight="1">
      <c r="A11" s="9">
        <f>9</f>
        <v>9</v>
      </c>
      <c r="B11" s="9" t="s">
        <v>16</v>
      </c>
      <c r="C11" s="9" t="s">
        <v>6</v>
      </c>
      <c r="D11" s="9" t="s">
        <v>17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</row>
    <row r="12" spans="1:217" s="3" customFormat="1" ht="15.75" customHeight="1">
      <c r="A12" s="9">
        <f>10</f>
        <v>10</v>
      </c>
      <c r="B12" s="9" t="s">
        <v>18</v>
      </c>
      <c r="C12" s="9" t="s">
        <v>6</v>
      </c>
      <c r="D12" s="9" t="s">
        <v>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</row>
    <row r="13" spans="1:217" s="3" customFormat="1" ht="15.75" customHeight="1">
      <c r="A13" s="9">
        <f>11</f>
        <v>11</v>
      </c>
      <c r="B13" s="9" t="s">
        <v>19</v>
      </c>
      <c r="C13" s="9" t="s">
        <v>6</v>
      </c>
      <c r="D13" s="9" t="s">
        <v>10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</row>
    <row r="14" spans="1:217" s="3" customFormat="1" ht="15.75" customHeight="1">
      <c r="A14" s="9">
        <f>12</f>
        <v>12</v>
      </c>
      <c r="B14" s="9" t="s">
        <v>20</v>
      </c>
      <c r="C14" s="9" t="s">
        <v>6</v>
      </c>
      <c r="D14" s="9" t="s">
        <v>10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</row>
    <row r="15" spans="1:217" s="3" customFormat="1" ht="15.75" customHeight="1">
      <c r="A15" s="9">
        <f>13</f>
        <v>13</v>
      </c>
      <c r="B15" s="9" t="s">
        <v>21</v>
      </c>
      <c r="C15" s="9" t="s">
        <v>6</v>
      </c>
      <c r="D15" s="9" t="s">
        <v>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</row>
    <row r="16" spans="1:217" s="3" customFormat="1" ht="15.75" customHeight="1">
      <c r="A16" s="9">
        <f>14</f>
        <v>14</v>
      </c>
      <c r="B16" s="9" t="s">
        <v>22</v>
      </c>
      <c r="C16" s="9" t="s">
        <v>6</v>
      </c>
      <c r="D16" s="9" t="s">
        <v>10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</row>
    <row r="17" spans="1:217" s="3" customFormat="1" ht="15.75" customHeight="1">
      <c r="A17" s="9">
        <f>15</f>
        <v>15</v>
      </c>
      <c r="B17" s="9" t="s">
        <v>23</v>
      </c>
      <c r="C17" s="9" t="s">
        <v>6</v>
      </c>
      <c r="D17" s="9" t="s">
        <v>10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</row>
    <row r="18" spans="1:217" s="3" customFormat="1" ht="15.75" customHeight="1">
      <c r="A18" s="9">
        <f>16</f>
        <v>16</v>
      </c>
      <c r="B18" s="9" t="s">
        <v>24</v>
      </c>
      <c r="C18" s="9" t="s">
        <v>6</v>
      </c>
      <c r="D18" s="9" t="s">
        <v>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</row>
    <row r="19" spans="1:217" s="3" customFormat="1" ht="15.75" customHeight="1">
      <c r="A19" s="9">
        <f>17</f>
        <v>17</v>
      </c>
      <c r="B19" s="9" t="s">
        <v>25</v>
      </c>
      <c r="C19" s="9" t="s">
        <v>6</v>
      </c>
      <c r="D19" s="9" t="s">
        <v>17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</row>
    <row r="20" spans="1:217" s="3" customFormat="1" ht="15.75" customHeight="1">
      <c r="A20" s="9">
        <f>18</f>
        <v>18</v>
      </c>
      <c r="B20" s="9" t="s">
        <v>26</v>
      </c>
      <c r="C20" s="9" t="s">
        <v>6</v>
      </c>
      <c r="D20" s="9" t="s">
        <v>10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</row>
    <row r="21" spans="1:217" s="3" customFormat="1" ht="15.75" customHeight="1">
      <c r="A21" s="9">
        <f>19</f>
        <v>19</v>
      </c>
      <c r="B21" s="9" t="s">
        <v>27</v>
      </c>
      <c r="C21" s="9" t="s">
        <v>6</v>
      </c>
      <c r="D21" s="9" t="s">
        <v>7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</row>
    <row r="22" spans="1:217" s="3" customFormat="1" ht="15.75" customHeight="1">
      <c r="A22" s="9">
        <f>20</f>
        <v>20</v>
      </c>
      <c r="B22" s="9" t="s">
        <v>28</v>
      </c>
      <c r="C22" s="9" t="s">
        <v>6</v>
      </c>
      <c r="D22" s="9" t="s">
        <v>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</row>
    <row r="23" spans="1:217" s="3" customFormat="1" ht="15.75" customHeight="1">
      <c r="A23" s="9">
        <f>21</f>
        <v>21</v>
      </c>
      <c r="B23" s="9" t="s">
        <v>29</v>
      </c>
      <c r="C23" s="9" t="s">
        <v>6</v>
      </c>
      <c r="D23" s="9" t="s">
        <v>10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</row>
    <row r="24" spans="1:217" s="3" customFormat="1" ht="15.75" customHeight="1">
      <c r="A24" s="9">
        <f>22</f>
        <v>22</v>
      </c>
      <c r="B24" s="9" t="s">
        <v>30</v>
      </c>
      <c r="C24" s="9" t="s">
        <v>6</v>
      </c>
      <c r="D24" s="9" t="s">
        <v>7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</row>
    <row r="25" spans="1:217" s="3" customFormat="1" ht="15.75" customHeight="1">
      <c r="A25" s="9">
        <f>23</f>
        <v>23</v>
      </c>
      <c r="B25" s="9" t="s">
        <v>31</v>
      </c>
      <c r="C25" s="9" t="s">
        <v>6</v>
      </c>
      <c r="D25" s="9" t="s">
        <v>7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</row>
    <row r="26" spans="1:217" s="3" customFormat="1" ht="15.75" customHeight="1">
      <c r="A26" s="9">
        <f>24</f>
        <v>24</v>
      </c>
      <c r="B26" s="9" t="s">
        <v>32</v>
      </c>
      <c r="C26" s="9" t="s">
        <v>6</v>
      </c>
      <c r="D26" s="9" t="s">
        <v>7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</row>
    <row r="27" spans="1:217" s="3" customFormat="1" ht="15.75" customHeight="1">
      <c r="A27" s="9">
        <f>25</f>
        <v>25</v>
      </c>
      <c r="B27" s="9" t="s">
        <v>33</v>
      </c>
      <c r="C27" s="9" t="s">
        <v>6</v>
      </c>
      <c r="D27" s="9" t="s">
        <v>10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</row>
    <row r="28" spans="1:217" s="3" customFormat="1" ht="15.75" customHeight="1">
      <c r="A28" s="9">
        <f>26</f>
        <v>26</v>
      </c>
      <c r="B28" s="9" t="s">
        <v>34</v>
      </c>
      <c r="C28" s="9" t="s">
        <v>6</v>
      </c>
      <c r="D28" s="9" t="s">
        <v>7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</row>
    <row r="29" spans="1:217" s="3" customFormat="1" ht="15.75" customHeight="1">
      <c r="A29" s="9">
        <f>27</f>
        <v>27</v>
      </c>
      <c r="B29" s="9" t="s">
        <v>35</v>
      </c>
      <c r="C29" s="9" t="s">
        <v>6</v>
      </c>
      <c r="D29" s="9" t="s">
        <v>17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</row>
    <row r="30" spans="1:217" s="3" customFormat="1" ht="15.75" customHeight="1">
      <c r="A30" s="9">
        <f>28</f>
        <v>28</v>
      </c>
      <c r="B30" s="9" t="s">
        <v>36</v>
      </c>
      <c r="C30" s="9" t="s">
        <v>6</v>
      </c>
      <c r="D30" s="9" t="s">
        <v>7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</row>
    <row r="31" spans="1:217" s="3" customFormat="1" ht="15.75" customHeight="1">
      <c r="A31" s="9">
        <f>29</f>
        <v>29</v>
      </c>
      <c r="B31" s="9" t="s">
        <v>37</v>
      </c>
      <c r="C31" s="9" t="s">
        <v>6</v>
      </c>
      <c r="D31" s="9" t="s">
        <v>10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</row>
    <row r="32" spans="1:217" s="3" customFormat="1" ht="15.75" customHeight="1">
      <c r="A32" s="9">
        <f>30</f>
        <v>30</v>
      </c>
      <c r="B32" s="9" t="s">
        <v>38</v>
      </c>
      <c r="C32" s="9" t="s">
        <v>6</v>
      </c>
      <c r="D32" s="9" t="s">
        <v>17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</row>
    <row r="33" spans="1:217" s="3" customFormat="1" ht="15.75" customHeight="1">
      <c r="A33" s="9">
        <f>31</f>
        <v>31</v>
      </c>
      <c r="B33" s="9" t="s">
        <v>39</v>
      </c>
      <c r="C33" s="9" t="s">
        <v>6</v>
      </c>
      <c r="D33" s="9" t="s">
        <v>7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</row>
    <row r="34" spans="1:217" s="3" customFormat="1" ht="15.75" customHeight="1">
      <c r="A34" s="9">
        <f>32</f>
        <v>32</v>
      </c>
      <c r="B34" s="9" t="s">
        <v>40</v>
      </c>
      <c r="C34" s="9" t="s">
        <v>6</v>
      </c>
      <c r="D34" s="9" t="s">
        <v>7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</row>
    <row r="35" spans="1:217" s="3" customFormat="1" ht="15.75" customHeight="1">
      <c r="A35" s="9">
        <f>33</f>
        <v>33</v>
      </c>
      <c r="B35" s="9" t="s">
        <v>41</v>
      </c>
      <c r="C35" s="9" t="s">
        <v>6</v>
      </c>
      <c r="D35" s="9" t="s">
        <v>10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</row>
    <row r="36" spans="1:217" s="3" customFormat="1" ht="15.75" customHeight="1">
      <c r="A36" s="9">
        <f>34</f>
        <v>34</v>
      </c>
      <c r="B36" s="9" t="s">
        <v>42</v>
      </c>
      <c r="C36" s="9" t="s">
        <v>6</v>
      </c>
      <c r="D36" s="9" t="s">
        <v>10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</row>
    <row r="37" spans="1:217" s="3" customFormat="1" ht="15.75" customHeight="1">
      <c r="A37" s="9">
        <f>35</f>
        <v>35</v>
      </c>
      <c r="B37" s="9" t="s">
        <v>43</v>
      </c>
      <c r="C37" s="9" t="s">
        <v>6</v>
      </c>
      <c r="D37" s="9" t="s">
        <v>7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</row>
    <row r="38" spans="1:217" s="3" customFormat="1" ht="15.75" customHeight="1">
      <c r="A38" s="9">
        <f>36</f>
        <v>36</v>
      </c>
      <c r="B38" s="9" t="s">
        <v>44</v>
      </c>
      <c r="C38" s="9" t="s">
        <v>6</v>
      </c>
      <c r="D38" s="9" t="s">
        <v>7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</row>
    <row r="39" spans="1:217" s="3" customFormat="1" ht="15.75" customHeight="1">
      <c r="A39" s="9">
        <f>37</f>
        <v>37</v>
      </c>
      <c r="B39" s="9" t="s">
        <v>45</v>
      </c>
      <c r="C39" s="9" t="s">
        <v>6</v>
      </c>
      <c r="D39" s="9" t="s">
        <v>10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</row>
    <row r="40" spans="1:217" s="3" customFormat="1" ht="15.75" customHeight="1">
      <c r="A40" s="9">
        <f>38</f>
        <v>38</v>
      </c>
      <c r="B40" s="9" t="s">
        <v>46</v>
      </c>
      <c r="C40" s="9" t="s">
        <v>6</v>
      </c>
      <c r="D40" s="9" t="s">
        <v>7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</row>
    <row r="41" spans="1:217" s="3" customFormat="1" ht="15.75" customHeight="1">
      <c r="A41" s="9">
        <f>39</f>
        <v>39</v>
      </c>
      <c r="B41" s="9" t="s">
        <v>47</v>
      </c>
      <c r="C41" s="9" t="s">
        <v>6</v>
      </c>
      <c r="D41" s="9" t="s">
        <v>10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</row>
    <row r="42" spans="1:217" s="3" customFormat="1" ht="15.75" customHeight="1">
      <c r="A42" s="9">
        <f>40</f>
        <v>40</v>
      </c>
      <c r="B42" s="9" t="s">
        <v>48</v>
      </c>
      <c r="C42" s="9" t="s">
        <v>6</v>
      </c>
      <c r="D42" s="9" t="s">
        <v>10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</row>
    <row r="43" spans="1:217" s="3" customFormat="1" ht="15.75" customHeight="1">
      <c r="A43" s="9">
        <f>41</f>
        <v>41</v>
      </c>
      <c r="B43" s="9" t="s">
        <v>49</v>
      </c>
      <c r="C43" s="9" t="s">
        <v>6</v>
      </c>
      <c r="D43" s="9" t="s">
        <v>10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</row>
    <row r="44" spans="1:217" s="3" customFormat="1" ht="15.75" customHeight="1">
      <c r="A44" s="9">
        <f>42</f>
        <v>42</v>
      </c>
      <c r="B44" s="9" t="s">
        <v>50</v>
      </c>
      <c r="C44" s="9" t="s">
        <v>51</v>
      </c>
      <c r="D44" s="9" t="s">
        <v>10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</row>
    <row r="45" spans="1:217" s="3" customFormat="1" ht="15.75" customHeight="1">
      <c r="A45" s="9">
        <f>43</f>
        <v>43</v>
      </c>
      <c r="B45" s="9" t="s">
        <v>52</v>
      </c>
      <c r="C45" s="9" t="s">
        <v>51</v>
      </c>
      <c r="D45" s="9" t="s">
        <v>7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</row>
    <row r="46" spans="1:217" s="3" customFormat="1" ht="15.75" customHeight="1">
      <c r="A46" s="9">
        <f>44</f>
        <v>44</v>
      </c>
      <c r="B46" s="9" t="s">
        <v>53</v>
      </c>
      <c r="C46" s="9" t="s">
        <v>51</v>
      </c>
      <c r="D46" s="9" t="s">
        <v>7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</row>
    <row r="47" spans="1:217" s="3" customFormat="1" ht="15.75" customHeight="1">
      <c r="A47" s="9">
        <f>45</f>
        <v>45</v>
      </c>
      <c r="B47" s="9" t="s">
        <v>54</v>
      </c>
      <c r="C47" s="9" t="s">
        <v>51</v>
      </c>
      <c r="D47" s="9" t="s">
        <v>17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</row>
    <row r="48" spans="1:217" s="3" customFormat="1" ht="15.75" customHeight="1">
      <c r="A48" s="9">
        <f>46</f>
        <v>46</v>
      </c>
      <c r="B48" s="9" t="s">
        <v>55</v>
      </c>
      <c r="C48" s="9" t="s">
        <v>51</v>
      </c>
      <c r="D48" s="9" t="s">
        <v>10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</row>
    <row r="49" spans="1:217" s="3" customFormat="1" ht="15.75" customHeight="1">
      <c r="A49" s="9">
        <f>47</f>
        <v>47</v>
      </c>
      <c r="B49" s="9" t="s">
        <v>56</v>
      </c>
      <c r="C49" s="9" t="s">
        <v>51</v>
      </c>
      <c r="D49" s="9" t="s">
        <v>17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</row>
    <row r="50" spans="1:217" s="3" customFormat="1" ht="15.75" customHeight="1">
      <c r="A50" s="9">
        <f>48</f>
        <v>48</v>
      </c>
      <c r="B50" s="9" t="s">
        <v>57</v>
      </c>
      <c r="C50" s="9" t="s">
        <v>51</v>
      </c>
      <c r="D50" s="9" t="s">
        <v>7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</row>
    <row r="51" spans="1:217" s="3" customFormat="1" ht="15.75" customHeight="1">
      <c r="A51" s="9">
        <f>49</f>
        <v>49</v>
      </c>
      <c r="B51" s="9" t="s">
        <v>58</v>
      </c>
      <c r="C51" s="9" t="s">
        <v>51</v>
      </c>
      <c r="D51" s="9" t="s">
        <v>7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</row>
    <row r="52" spans="1:217" s="3" customFormat="1" ht="15.75" customHeight="1">
      <c r="A52" s="9">
        <f>50</f>
        <v>50</v>
      </c>
      <c r="B52" s="9" t="s">
        <v>59</v>
      </c>
      <c r="C52" s="9" t="s">
        <v>51</v>
      </c>
      <c r="D52" s="9" t="s">
        <v>10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</row>
    <row r="53" spans="1:217" s="3" customFormat="1" ht="15.75" customHeight="1">
      <c r="A53" s="9">
        <f>51</f>
        <v>51</v>
      </c>
      <c r="B53" s="9" t="s">
        <v>60</v>
      </c>
      <c r="C53" s="9" t="s">
        <v>51</v>
      </c>
      <c r="D53" s="9" t="s">
        <v>10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</row>
    <row r="54" spans="1:217" s="3" customFormat="1" ht="15.75" customHeight="1">
      <c r="A54" s="9">
        <f>52</f>
        <v>52</v>
      </c>
      <c r="B54" s="9" t="s">
        <v>61</v>
      </c>
      <c r="C54" s="9" t="s">
        <v>51</v>
      </c>
      <c r="D54" s="9" t="s">
        <v>10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</row>
    <row r="55" spans="1:217" s="3" customFormat="1" ht="15.75" customHeight="1">
      <c r="A55" s="9">
        <f>53</f>
        <v>53</v>
      </c>
      <c r="B55" s="9" t="s">
        <v>62</v>
      </c>
      <c r="C55" s="9" t="s">
        <v>51</v>
      </c>
      <c r="D55" s="9" t="s">
        <v>7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</row>
    <row r="56" spans="1:217" s="3" customFormat="1" ht="15.75" customHeight="1">
      <c r="A56" s="9">
        <f>54</f>
        <v>54</v>
      </c>
      <c r="B56" s="9" t="s">
        <v>63</v>
      </c>
      <c r="C56" s="9" t="s">
        <v>51</v>
      </c>
      <c r="D56" s="9" t="s">
        <v>10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</row>
    <row r="57" spans="1:217" s="3" customFormat="1" ht="15.75" customHeight="1">
      <c r="A57" s="9">
        <f>55</f>
        <v>55</v>
      </c>
      <c r="B57" s="9" t="s">
        <v>64</v>
      </c>
      <c r="C57" s="9" t="s">
        <v>51</v>
      </c>
      <c r="D57" s="9" t="s">
        <v>10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</row>
    <row r="58" spans="1:217" s="3" customFormat="1" ht="15.75" customHeight="1">
      <c r="A58" s="9">
        <f>56</f>
        <v>56</v>
      </c>
      <c r="B58" s="9" t="s">
        <v>65</v>
      </c>
      <c r="C58" s="9" t="s">
        <v>51</v>
      </c>
      <c r="D58" s="9" t="s">
        <v>17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</row>
    <row r="59" spans="1:217" s="3" customFormat="1" ht="15.75" customHeight="1">
      <c r="A59" s="9">
        <f>57</f>
        <v>57</v>
      </c>
      <c r="B59" s="9" t="s">
        <v>66</v>
      </c>
      <c r="C59" s="9" t="s">
        <v>51</v>
      </c>
      <c r="D59" s="9" t="s">
        <v>17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</row>
    <row r="60" spans="1:217" s="3" customFormat="1" ht="15.75" customHeight="1">
      <c r="A60" s="9">
        <f>58</f>
        <v>58</v>
      </c>
      <c r="B60" s="9" t="s">
        <v>67</v>
      </c>
      <c r="C60" s="9" t="s">
        <v>51</v>
      </c>
      <c r="D60" s="9" t="s">
        <v>17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</row>
    <row r="61" spans="1:217" s="3" customFormat="1" ht="15.75" customHeight="1">
      <c r="A61" s="9">
        <f>59</f>
        <v>59</v>
      </c>
      <c r="B61" s="9" t="s">
        <v>68</v>
      </c>
      <c r="C61" s="9" t="s">
        <v>51</v>
      </c>
      <c r="D61" s="9" t="s">
        <v>7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</row>
    <row r="62" spans="1:217" s="3" customFormat="1" ht="15.75" customHeight="1">
      <c r="A62" s="9">
        <f>60</f>
        <v>60</v>
      </c>
      <c r="B62" s="9" t="s">
        <v>69</v>
      </c>
      <c r="C62" s="9" t="s">
        <v>51</v>
      </c>
      <c r="D62" s="9" t="s">
        <v>17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</row>
    <row r="63" spans="1:217" s="3" customFormat="1" ht="15.75" customHeight="1">
      <c r="A63" s="9">
        <f>61</f>
        <v>61</v>
      </c>
      <c r="B63" s="9" t="s">
        <v>70</v>
      </c>
      <c r="C63" s="9" t="s">
        <v>51</v>
      </c>
      <c r="D63" s="9" t="s">
        <v>10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</row>
    <row r="64" spans="1:217" s="3" customFormat="1" ht="15.75" customHeight="1">
      <c r="A64" s="9">
        <f>62</f>
        <v>62</v>
      </c>
      <c r="B64" s="9" t="s">
        <v>71</v>
      </c>
      <c r="C64" s="9" t="s">
        <v>51</v>
      </c>
      <c r="D64" s="9" t="s">
        <v>10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</row>
    <row r="65" spans="1:217" s="3" customFormat="1" ht="15.75" customHeight="1">
      <c r="A65" s="9">
        <f>63</f>
        <v>63</v>
      </c>
      <c r="B65" s="9" t="s">
        <v>72</v>
      </c>
      <c r="C65" s="9" t="s">
        <v>51</v>
      </c>
      <c r="D65" s="9" t="s">
        <v>10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</row>
    <row r="66" spans="1:217" s="3" customFormat="1" ht="15.75" customHeight="1">
      <c r="A66" s="9">
        <f>64</f>
        <v>64</v>
      </c>
      <c r="B66" s="9" t="s">
        <v>73</v>
      </c>
      <c r="C66" s="9" t="s">
        <v>51</v>
      </c>
      <c r="D66" s="9" t="s">
        <v>7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</row>
    <row r="67" spans="1:217" s="3" customFormat="1" ht="15.75" customHeight="1">
      <c r="A67" s="9">
        <f>65</f>
        <v>65</v>
      </c>
      <c r="B67" s="9" t="s">
        <v>74</v>
      </c>
      <c r="C67" s="9" t="s">
        <v>51</v>
      </c>
      <c r="D67" s="9" t="s">
        <v>17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</row>
    <row r="68" spans="1:217" s="3" customFormat="1" ht="15.75" customHeight="1">
      <c r="A68" s="9">
        <f>66</f>
        <v>66</v>
      </c>
      <c r="B68" s="9" t="s">
        <v>75</v>
      </c>
      <c r="C68" s="9" t="s">
        <v>51</v>
      </c>
      <c r="D68" s="9" t="s">
        <v>7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</row>
    <row r="69" spans="1:217" s="3" customFormat="1" ht="15.75" customHeight="1">
      <c r="A69" s="9">
        <f>67</f>
        <v>67</v>
      </c>
      <c r="B69" s="9" t="s">
        <v>76</v>
      </c>
      <c r="C69" s="9" t="s">
        <v>51</v>
      </c>
      <c r="D69" s="9" t="s">
        <v>17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</row>
    <row r="70" spans="1:217" s="3" customFormat="1" ht="15.75" customHeight="1">
      <c r="A70" s="9">
        <f>68</f>
        <v>68</v>
      </c>
      <c r="B70" s="9" t="s">
        <v>77</v>
      </c>
      <c r="C70" s="9" t="s">
        <v>51</v>
      </c>
      <c r="D70" s="9" t="s">
        <v>7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</row>
    <row r="71" spans="1:217" s="3" customFormat="1" ht="15.75" customHeight="1">
      <c r="A71" s="9">
        <f>69</f>
        <v>69</v>
      </c>
      <c r="B71" s="9" t="s">
        <v>78</v>
      </c>
      <c r="C71" s="9" t="s">
        <v>51</v>
      </c>
      <c r="D71" s="9" t="s">
        <v>10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</row>
    <row r="72" spans="1:217" s="3" customFormat="1" ht="15.75" customHeight="1">
      <c r="A72" s="9">
        <f>70</f>
        <v>70</v>
      </c>
      <c r="B72" s="9" t="s">
        <v>79</v>
      </c>
      <c r="C72" s="9" t="s">
        <v>51</v>
      </c>
      <c r="D72" s="9" t="s">
        <v>17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</row>
    <row r="73" spans="1:217" s="3" customFormat="1" ht="15.75" customHeight="1">
      <c r="A73" s="9">
        <f>71</f>
        <v>71</v>
      </c>
      <c r="B73" s="9" t="s">
        <v>80</v>
      </c>
      <c r="C73" s="9" t="s">
        <v>51</v>
      </c>
      <c r="D73" s="9" t="s">
        <v>7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</row>
    <row r="74" spans="1:217" s="3" customFormat="1" ht="15.75" customHeight="1">
      <c r="A74" s="9">
        <f>72</f>
        <v>72</v>
      </c>
      <c r="B74" s="9" t="s">
        <v>81</v>
      </c>
      <c r="C74" s="9" t="s">
        <v>51</v>
      </c>
      <c r="D74" s="9" t="s">
        <v>7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</row>
    <row r="75" spans="1:217" s="3" customFormat="1" ht="15.75" customHeight="1">
      <c r="A75" s="9">
        <f>73</f>
        <v>73</v>
      </c>
      <c r="B75" s="9" t="s">
        <v>82</v>
      </c>
      <c r="C75" s="9" t="s">
        <v>51</v>
      </c>
      <c r="D75" s="9" t="s">
        <v>17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</row>
    <row r="76" spans="1:217" s="3" customFormat="1" ht="15.75" customHeight="1">
      <c r="A76" s="9">
        <f>74</f>
        <v>74</v>
      </c>
      <c r="B76" s="9" t="s">
        <v>83</v>
      </c>
      <c r="C76" s="9" t="s">
        <v>51</v>
      </c>
      <c r="D76" s="9" t="s">
        <v>17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</row>
    <row r="77" spans="1:217" s="3" customFormat="1" ht="15.75" customHeight="1">
      <c r="A77" s="9">
        <f>75</f>
        <v>75</v>
      </c>
      <c r="B77" s="9" t="s">
        <v>84</v>
      </c>
      <c r="C77" s="9" t="s">
        <v>51</v>
      </c>
      <c r="D77" s="9" t="s">
        <v>7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</row>
    <row r="78" spans="1:217" s="3" customFormat="1" ht="15.75" customHeight="1">
      <c r="A78" s="9">
        <f>76</f>
        <v>76</v>
      </c>
      <c r="B78" s="9" t="s">
        <v>85</v>
      </c>
      <c r="C78" s="9" t="s">
        <v>51</v>
      </c>
      <c r="D78" s="9" t="s">
        <v>10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</row>
    <row r="79" spans="1:217" s="3" customFormat="1" ht="15.75" customHeight="1">
      <c r="A79" s="9">
        <f>77</f>
        <v>77</v>
      </c>
      <c r="B79" s="9" t="s">
        <v>86</v>
      </c>
      <c r="C79" s="9" t="s">
        <v>51</v>
      </c>
      <c r="D79" s="9" t="s">
        <v>7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</row>
    <row r="80" spans="1:217" s="3" customFormat="1" ht="15.75" customHeight="1">
      <c r="A80" s="9">
        <f>78</f>
        <v>78</v>
      </c>
      <c r="B80" s="9" t="s">
        <v>87</v>
      </c>
      <c r="C80" s="9" t="s">
        <v>51</v>
      </c>
      <c r="D80" s="9" t="s">
        <v>10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</row>
    <row r="81" spans="1:217" s="3" customFormat="1" ht="15.75" customHeight="1">
      <c r="A81" s="9">
        <f>79</f>
        <v>79</v>
      </c>
      <c r="B81" s="9" t="s">
        <v>88</v>
      </c>
      <c r="C81" s="9" t="s">
        <v>51</v>
      </c>
      <c r="D81" s="9" t="s">
        <v>10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</row>
    <row r="82" spans="1:217" s="3" customFormat="1" ht="15.75" customHeight="1">
      <c r="A82" s="9">
        <f>80</f>
        <v>80</v>
      </c>
      <c r="B82" s="9" t="s">
        <v>89</v>
      </c>
      <c r="C82" s="9" t="s">
        <v>51</v>
      </c>
      <c r="D82" s="9" t="s">
        <v>7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</row>
    <row r="83" spans="1:217" s="3" customFormat="1" ht="15.75" customHeight="1">
      <c r="A83" s="9">
        <f>81</f>
        <v>81</v>
      </c>
      <c r="B83" s="9" t="s">
        <v>90</v>
      </c>
      <c r="C83" s="9" t="s">
        <v>51</v>
      </c>
      <c r="D83" s="9" t="s">
        <v>10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</row>
    <row r="84" spans="1:217" s="3" customFormat="1" ht="15.75" customHeight="1">
      <c r="A84" s="9">
        <f>82</f>
        <v>82</v>
      </c>
      <c r="B84" s="9" t="s">
        <v>91</v>
      </c>
      <c r="C84" s="9" t="s">
        <v>51</v>
      </c>
      <c r="D84" s="9" t="s">
        <v>17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</row>
    <row r="85" spans="1:217" s="3" customFormat="1" ht="15.75" customHeight="1">
      <c r="A85" s="9">
        <f>83</f>
        <v>83</v>
      </c>
      <c r="B85" s="9" t="s">
        <v>92</v>
      </c>
      <c r="C85" s="9" t="s">
        <v>51</v>
      </c>
      <c r="D85" s="9" t="s">
        <v>7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</row>
    <row r="86" spans="1:217" s="3" customFormat="1" ht="15.75" customHeight="1">
      <c r="A86" s="9">
        <f>84</f>
        <v>84</v>
      </c>
      <c r="B86" s="9" t="s">
        <v>93</v>
      </c>
      <c r="C86" s="9" t="s">
        <v>51</v>
      </c>
      <c r="D86" s="9" t="s">
        <v>7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</row>
    <row r="87" spans="1:217" s="3" customFormat="1" ht="15.75" customHeight="1">
      <c r="A87" s="9">
        <f>85</f>
        <v>85</v>
      </c>
      <c r="B87" s="9" t="s">
        <v>94</v>
      </c>
      <c r="C87" s="9" t="s">
        <v>51</v>
      </c>
      <c r="D87" s="9" t="s">
        <v>10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</row>
    <row r="88" spans="1:217" s="3" customFormat="1" ht="15.75" customHeight="1">
      <c r="A88" s="9">
        <f>86</f>
        <v>86</v>
      </c>
      <c r="B88" s="9" t="s">
        <v>95</v>
      </c>
      <c r="C88" s="9" t="s">
        <v>51</v>
      </c>
      <c r="D88" s="9" t="s">
        <v>7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</row>
    <row r="89" spans="1:217" s="3" customFormat="1" ht="15.75" customHeight="1">
      <c r="A89" s="9">
        <f>87</f>
        <v>87</v>
      </c>
      <c r="B89" s="9" t="s">
        <v>96</v>
      </c>
      <c r="C89" s="9" t="s">
        <v>51</v>
      </c>
      <c r="D89" s="9" t="s">
        <v>17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</row>
    <row r="90" spans="1:217" s="3" customFormat="1" ht="15.75" customHeight="1">
      <c r="A90" s="9">
        <f>88</f>
        <v>88</v>
      </c>
      <c r="B90" s="9" t="s">
        <v>97</v>
      </c>
      <c r="C90" s="9" t="s">
        <v>51</v>
      </c>
      <c r="D90" s="9" t="s">
        <v>7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</row>
    <row r="91" spans="1:217" s="3" customFormat="1" ht="15.75" customHeight="1">
      <c r="A91" s="9">
        <f>89</f>
        <v>89</v>
      </c>
      <c r="B91" s="9" t="s">
        <v>98</v>
      </c>
      <c r="C91" s="9" t="s">
        <v>51</v>
      </c>
      <c r="D91" s="9" t="s">
        <v>7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</row>
    <row r="92" spans="1:217" s="3" customFormat="1" ht="15.75" customHeight="1">
      <c r="A92" s="9">
        <f>90</f>
        <v>90</v>
      </c>
      <c r="B92" s="9" t="s">
        <v>99</v>
      </c>
      <c r="C92" s="9" t="s">
        <v>51</v>
      </c>
      <c r="D92" s="9" t="s">
        <v>17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</row>
    <row r="93" spans="1:217" s="3" customFormat="1" ht="15.75" customHeight="1">
      <c r="A93" s="9">
        <f>91</f>
        <v>91</v>
      </c>
      <c r="B93" s="9" t="s">
        <v>100</v>
      </c>
      <c r="C93" s="9" t="s">
        <v>51</v>
      </c>
      <c r="D93" s="9" t="s">
        <v>17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</row>
    <row r="94" spans="1:217" s="3" customFormat="1" ht="15.75" customHeight="1">
      <c r="A94" s="9">
        <f>92</f>
        <v>92</v>
      </c>
      <c r="B94" s="9" t="s">
        <v>101</v>
      </c>
      <c r="C94" s="9" t="s">
        <v>51</v>
      </c>
      <c r="D94" s="9" t="s">
        <v>7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</row>
    <row r="95" spans="1:217" s="3" customFormat="1" ht="15.75" customHeight="1">
      <c r="A95" s="9">
        <f>93</f>
        <v>93</v>
      </c>
      <c r="B95" s="9" t="s">
        <v>102</v>
      </c>
      <c r="C95" s="9" t="s">
        <v>51</v>
      </c>
      <c r="D95" s="9" t="s">
        <v>10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</row>
    <row r="96" spans="1:217" s="3" customFormat="1" ht="15.75" customHeight="1">
      <c r="A96" s="9">
        <f>94</f>
        <v>94</v>
      </c>
      <c r="B96" s="9" t="s">
        <v>103</v>
      </c>
      <c r="C96" s="9" t="s">
        <v>51</v>
      </c>
      <c r="D96" s="9" t="s">
        <v>17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</row>
    <row r="97" spans="1:217" s="3" customFormat="1" ht="15.75" customHeight="1">
      <c r="A97" s="9">
        <f>95</f>
        <v>95</v>
      </c>
      <c r="B97" s="9" t="s">
        <v>104</v>
      </c>
      <c r="C97" s="9" t="s">
        <v>51</v>
      </c>
      <c r="D97" s="9" t="s">
        <v>7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</row>
    <row r="98" spans="1:217" s="3" customFormat="1" ht="15.75" customHeight="1">
      <c r="A98" s="9">
        <f>96</f>
        <v>96</v>
      </c>
      <c r="B98" s="9" t="s">
        <v>105</v>
      </c>
      <c r="C98" s="9" t="s">
        <v>51</v>
      </c>
      <c r="D98" s="9" t="s">
        <v>7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</row>
    <row r="99" spans="1:217" s="3" customFormat="1" ht="15.75" customHeight="1">
      <c r="A99" s="9">
        <f>97</f>
        <v>97</v>
      </c>
      <c r="B99" s="9" t="s">
        <v>106</v>
      </c>
      <c r="C99" s="9" t="s">
        <v>51</v>
      </c>
      <c r="D99" s="9" t="s">
        <v>10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</row>
    <row r="100" spans="1:217" s="3" customFormat="1" ht="15.75" customHeight="1">
      <c r="A100" s="9">
        <f>98</f>
        <v>98</v>
      </c>
      <c r="B100" s="9" t="s">
        <v>107</v>
      </c>
      <c r="C100" s="9" t="s">
        <v>51</v>
      </c>
      <c r="D100" s="9" t="s">
        <v>10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</row>
    <row r="101" spans="1:217" s="3" customFormat="1" ht="15.75" customHeight="1">
      <c r="A101" s="9">
        <f>99</f>
        <v>99</v>
      </c>
      <c r="B101" s="9" t="s">
        <v>108</v>
      </c>
      <c r="C101" s="9" t="s">
        <v>51</v>
      </c>
      <c r="D101" s="9" t="s">
        <v>7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</row>
    <row r="102" spans="1:217" s="3" customFormat="1" ht="15.75" customHeight="1">
      <c r="A102" s="9">
        <f>100</f>
        <v>100</v>
      </c>
      <c r="B102" s="9" t="s">
        <v>109</v>
      </c>
      <c r="C102" s="9" t="s">
        <v>51</v>
      </c>
      <c r="D102" s="9" t="s">
        <v>17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</row>
    <row r="103" spans="1:217" s="3" customFormat="1" ht="15.75" customHeight="1">
      <c r="A103" s="9">
        <f>101</f>
        <v>101</v>
      </c>
      <c r="B103" s="9" t="s">
        <v>110</v>
      </c>
      <c r="C103" s="9" t="s">
        <v>51</v>
      </c>
      <c r="D103" s="9" t="s">
        <v>7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</row>
    <row r="104" spans="1:217" s="3" customFormat="1" ht="15.75" customHeight="1">
      <c r="A104" s="9">
        <f>102</f>
        <v>102</v>
      </c>
      <c r="B104" s="9" t="s">
        <v>111</v>
      </c>
      <c r="C104" s="9" t="s">
        <v>51</v>
      </c>
      <c r="D104" s="9" t="s">
        <v>10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</row>
    <row r="105" spans="1:217" s="3" customFormat="1" ht="15.75" customHeight="1">
      <c r="A105" s="9">
        <f>103</f>
        <v>103</v>
      </c>
      <c r="B105" s="9" t="s">
        <v>112</v>
      </c>
      <c r="C105" s="9" t="s">
        <v>51</v>
      </c>
      <c r="D105" s="9" t="s">
        <v>10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</row>
    <row r="106" spans="1:217" s="3" customFormat="1" ht="15.75" customHeight="1">
      <c r="A106" s="9">
        <f>104</f>
        <v>104</v>
      </c>
      <c r="B106" s="9" t="s">
        <v>113</v>
      </c>
      <c r="C106" s="9" t="s">
        <v>51</v>
      </c>
      <c r="D106" s="9" t="s">
        <v>7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</row>
    <row r="107" spans="1:217" s="3" customFormat="1" ht="15.75" customHeight="1">
      <c r="A107" s="9">
        <f>105</f>
        <v>105</v>
      </c>
      <c r="B107" s="9" t="s">
        <v>114</v>
      </c>
      <c r="C107" s="9" t="s">
        <v>51</v>
      </c>
      <c r="D107" s="9" t="s">
        <v>7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</row>
    <row r="108" spans="1:217" s="3" customFormat="1" ht="15.75" customHeight="1">
      <c r="A108" s="9">
        <f>106</f>
        <v>106</v>
      </c>
      <c r="B108" s="9" t="s">
        <v>115</v>
      </c>
      <c r="C108" s="9" t="s">
        <v>51</v>
      </c>
      <c r="D108" s="9" t="s">
        <v>7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</row>
    <row r="109" spans="1:217" s="3" customFormat="1" ht="15.75" customHeight="1">
      <c r="A109" s="9">
        <f>107</f>
        <v>107</v>
      </c>
      <c r="B109" s="9" t="s">
        <v>116</v>
      </c>
      <c r="C109" s="9" t="s">
        <v>51</v>
      </c>
      <c r="D109" s="9" t="s">
        <v>10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</row>
    <row r="110" spans="1:217" s="3" customFormat="1" ht="15.75" customHeight="1">
      <c r="A110" s="9">
        <f>108</f>
        <v>108</v>
      </c>
      <c r="B110" s="9" t="s">
        <v>117</v>
      </c>
      <c r="C110" s="9" t="s">
        <v>51</v>
      </c>
      <c r="D110" s="9" t="s">
        <v>17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</row>
    <row r="111" spans="1:217" s="3" customFormat="1" ht="15.75" customHeight="1">
      <c r="A111" s="9">
        <f>109</f>
        <v>109</v>
      </c>
      <c r="B111" s="9" t="s">
        <v>118</v>
      </c>
      <c r="C111" s="9" t="s">
        <v>51</v>
      </c>
      <c r="D111" s="9" t="s">
        <v>17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</row>
    <row r="112" spans="1:217" s="3" customFormat="1" ht="15.75" customHeight="1">
      <c r="A112" s="9">
        <f>110</f>
        <v>110</v>
      </c>
      <c r="B112" s="9" t="s">
        <v>119</v>
      </c>
      <c r="C112" s="9" t="s">
        <v>51</v>
      </c>
      <c r="D112" s="9" t="s">
        <v>7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</row>
    <row r="113" spans="1:217" s="3" customFormat="1" ht="15.75" customHeight="1">
      <c r="A113" s="9">
        <f>111</f>
        <v>111</v>
      </c>
      <c r="B113" s="9" t="s">
        <v>120</v>
      </c>
      <c r="C113" s="9" t="s">
        <v>51</v>
      </c>
      <c r="D113" s="9" t="s">
        <v>17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</row>
    <row r="114" spans="1:217" s="3" customFormat="1" ht="15.75" customHeight="1">
      <c r="A114" s="9">
        <f>112</f>
        <v>112</v>
      </c>
      <c r="B114" s="9" t="s">
        <v>121</v>
      </c>
      <c r="C114" s="9" t="s">
        <v>51</v>
      </c>
      <c r="D114" s="9" t="s">
        <v>7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</row>
    <row r="115" spans="1:217" s="3" customFormat="1" ht="15.75" customHeight="1">
      <c r="A115" s="9">
        <f>113</f>
        <v>113</v>
      </c>
      <c r="B115" s="9" t="s">
        <v>122</v>
      </c>
      <c r="C115" s="9" t="s">
        <v>51</v>
      </c>
      <c r="D115" s="9" t="s">
        <v>17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</row>
    <row r="116" spans="1:217" s="3" customFormat="1" ht="15.75" customHeight="1">
      <c r="A116" s="9">
        <f>114</f>
        <v>114</v>
      </c>
      <c r="B116" s="9" t="s">
        <v>123</v>
      </c>
      <c r="C116" s="9" t="s">
        <v>51</v>
      </c>
      <c r="D116" s="9" t="s">
        <v>7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</row>
    <row r="117" spans="1:217" s="3" customFormat="1" ht="15.75" customHeight="1">
      <c r="A117" s="9">
        <f>115</f>
        <v>115</v>
      </c>
      <c r="B117" s="9" t="s">
        <v>124</v>
      </c>
      <c r="C117" s="9" t="s">
        <v>51</v>
      </c>
      <c r="D117" s="9" t="s">
        <v>7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</row>
    <row r="118" spans="1:217" s="3" customFormat="1" ht="15.75" customHeight="1">
      <c r="A118" s="9">
        <f>116</f>
        <v>116</v>
      </c>
      <c r="B118" s="9" t="s">
        <v>125</v>
      </c>
      <c r="C118" s="9" t="s">
        <v>126</v>
      </c>
      <c r="D118" s="9" t="s">
        <v>7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</row>
    <row r="119" spans="1:217" s="3" customFormat="1" ht="15.75" customHeight="1">
      <c r="A119" s="9">
        <f>117</f>
        <v>117</v>
      </c>
      <c r="B119" s="9" t="s">
        <v>127</v>
      </c>
      <c r="C119" s="9" t="s">
        <v>126</v>
      </c>
      <c r="D119" s="9" t="s">
        <v>10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</row>
    <row r="120" spans="1:217" s="3" customFormat="1" ht="15.75" customHeight="1">
      <c r="A120" s="9">
        <f>118</f>
        <v>118</v>
      </c>
      <c r="B120" s="9" t="s">
        <v>128</v>
      </c>
      <c r="C120" s="9" t="s">
        <v>126</v>
      </c>
      <c r="D120" s="9" t="s">
        <v>7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</row>
    <row r="121" spans="1:217" s="3" customFormat="1" ht="15.75" customHeight="1">
      <c r="A121" s="9">
        <f>119</f>
        <v>119</v>
      </c>
      <c r="B121" s="9" t="s">
        <v>129</v>
      </c>
      <c r="C121" s="9" t="s">
        <v>126</v>
      </c>
      <c r="D121" s="9" t="s">
        <v>7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</row>
    <row r="122" spans="1:217" s="3" customFormat="1" ht="15.75" customHeight="1">
      <c r="A122" s="9">
        <f>120</f>
        <v>120</v>
      </c>
      <c r="B122" s="9" t="s">
        <v>130</v>
      </c>
      <c r="C122" s="9" t="s">
        <v>126</v>
      </c>
      <c r="D122" s="9" t="s">
        <v>10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</row>
    <row r="123" spans="1:217" s="3" customFormat="1" ht="15.75" customHeight="1">
      <c r="A123" s="9">
        <f>121</f>
        <v>121</v>
      </c>
      <c r="B123" s="9" t="s">
        <v>131</v>
      </c>
      <c r="C123" s="9" t="s">
        <v>126</v>
      </c>
      <c r="D123" s="9" t="s">
        <v>7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</row>
    <row r="124" spans="1:217" s="3" customFormat="1" ht="15.75" customHeight="1">
      <c r="A124" s="9">
        <f>122</f>
        <v>122</v>
      </c>
      <c r="B124" s="9" t="s">
        <v>132</v>
      </c>
      <c r="C124" s="9" t="s">
        <v>126</v>
      </c>
      <c r="D124" s="9" t="s">
        <v>10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</row>
    <row r="125" spans="1:217" s="3" customFormat="1" ht="15.75" customHeight="1">
      <c r="A125" s="9">
        <f>123</f>
        <v>123</v>
      </c>
      <c r="B125" s="9" t="s">
        <v>133</v>
      </c>
      <c r="C125" s="9" t="s">
        <v>126</v>
      </c>
      <c r="D125" s="9" t="s">
        <v>17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</row>
    <row r="126" spans="1:217" s="3" customFormat="1" ht="15.75" customHeight="1">
      <c r="A126" s="9">
        <f>124</f>
        <v>124</v>
      </c>
      <c r="B126" s="9" t="s">
        <v>134</v>
      </c>
      <c r="C126" s="9" t="s">
        <v>126</v>
      </c>
      <c r="D126" s="9" t="s">
        <v>10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</row>
    <row r="127" spans="1:217" s="3" customFormat="1" ht="15.75" customHeight="1">
      <c r="A127" s="9">
        <f>125</f>
        <v>125</v>
      </c>
      <c r="B127" s="9" t="s">
        <v>135</v>
      </c>
      <c r="C127" s="9" t="s">
        <v>126</v>
      </c>
      <c r="D127" s="9" t="s">
        <v>7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</row>
    <row r="128" spans="1:217" s="3" customFormat="1" ht="15.75" customHeight="1">
      <c r="A128" s="9">
        <f>126</f>
        <v>126</v>
      </c>
      <c r="B128" s="9" t="s">
        <v>136</v>
      </c>
      <c r="C128" s="9" t="s">
        <v>126</v>
      </c>
      <c r="D128" s="9" t="s">
        <v>7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</row>
    <row r="129" spans="1:217" s="3" customFormat="1" ht="15.75" customHeight="1">
      <c r="A129" s="9">
        <f>127</f>
        <v>127</v>
      </c>
      <c r="B129" s="9" t="s">
        <v>137</v>
      </c>
      <c r="C129" s="9" t="s">
        <v>126</v>
      </c>
      <c r="D129" s="9" t="s">
        <v>7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</row>
    <row r="130" spans="1:217" s="3" customFormat="1" ht="15.75" customHeight="1">
      <c r="A130" s="9">
        <f>128</f>
        <v>128</v>
      </c>
      <c r="B130" s="9" t="s">
        <v>138</v>
      </c>
      <c r="C130" s="9" t="s">
        <v>126</v>
      </c>
      <c r="D130" s="9" t="s">
        <v>7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</row>
    <row r="131" spans="1:217" s="3" customFormat="1" ht="15.75" customHeight="1">
      <c r="A131" s="9">
        <f>129</f>
        <v>129</v>
      </c>
      <c r="B131" s="9" t="s">
        <v>139</v>
      </c>
      <c r="C131" s="9" t="s">
        <v>126</v>
      </c>
      <c r="D131" s="9" t="s">
        <v>10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</row>
    <row r="132" spans="1:217" s="3" customFormat="1" ht="15.75" customHeight="1">
      <c r="A132" s="9">
        <f>130</f>
        <v>130</v>
      </c>
      <c r="B132" s="9" t="s">
        <v>140</v>
      </c>
      <c r="C132" s="9" t="s">
        <v>126</v>
      </c>
      <c r="D132" s="9" t="s">
        <v>10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</row>
    <row r="133" spans="1:217" s="3" customFormat="1" ht="15.75" customHeight="1">
      <c r="A133" s="9">
        <f>131</f>
        <v>131</v>
      </c>
      <c r="B133" s="9" t="s">
        <v>141</v>
      </c>
      <c r="C133" s="9" t="s">
        <v>126</v>
      </c>
      <c r="D133" s="9" t="s">
        <v>10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</row>
    <row r="134" spans="1:217" s="3" customFormat="1" ht="15.75" customHeight="1">
      <c r="A134" s="9">
        <f>132</f>
        <v>132</v>
      </c>
      <c r="B134" s="9" t="s">
        <v>142</v>
      </c>
      <c r="C134" s="9" t="s">
        <v>126</v>
      </c>
      <c r="D134" s="9" t="s">
        <v>10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</row>
    <row r="135" spans="1:217" s="3" customFormat="1" ht="15.75" customHeight="1">
      <c r="A135" s="9">
        <f>133</f>
        <v>133</v>
      </c>
      <c r="B135" s="9" t="s">
        <v>143</v>
      </c>
      <c r="C135" s="9" t="s">
        <v>126</v>
      </c>
      <c r="D135" s="9" t="s">
        <v>10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</row>
    <row r="136" spans="1:217" s="3" customFormat="1" ht="15.75" customHeight="1">
      <c r="A136" s="9">
        <f>134</f>
        <v>134</v>
      </c>
      <c r="B136" s="9" t="s">
        <v>144</v>
      </c>
      <c r="C136" s="9" t="s">
        <v>126</v>
      </c>
      <c r="D136" s="9" t="s">
        <v>7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</row>
    <row r="137" spans="1:217" s="3" customFormat="1" ht="15.75" customHeight="1">
      <c r="A137" s="9">
        <f>135</f>
        <v>135</v>
      </c>
      <c r="B137" s="9" t="s">
        <v>145</v>
      </c>
      <c r="C137" s="9" t="s">
        <v>126</v>
      </c>
      <c r="D137" s="9" t="s">
        <v>17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</row>
    <row r="138" spans="1:217" s="3" customFormat="1" ht="15.75" customHeight="1">
      <c r="A138" s="9">
        <f>136</f>
        <v>136</v>
      </c>
      <c r="B138" s="9" t="s">
        <v>146</v>
      </c>
      <c r="C138" s="9" t="s">
        <v>126</v>
      </c>
      <c r="D138" s="9" t="s">
        <v>17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</row>
    <row r="139" spans="1:217" s="3" customFormat="1" ht="15.75" customHeight="1">
      <c r="A139" s="9">
        <f>137</f>
        <v>137</v>
      </c>
      <c r="B139" s="9" t="s">
        <v>147</v>
      </c>
      <c r="C139" s="9" t="s">
        <v>126</v>
      </c>
      <c r="D139" s="9" t="s">
        <v>17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</row>
    <row r="140" spans="1:217" s="3" customFormat="1" ht="15.75" customHeight="1">
      <c r="A140" s="9">
        <f>138</f>
        <v>138</v>
      </c>
      <c r="B140" s="9" t="s">
        <v>148</v>
      </c>
      <c r="C140" s="9" t="s">
        <v>126</v>
      </c>
      <c r="D140" s="9" t="s">
        <v>7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</row>
    <row r="141" spans="1:217" s="3" customFormat="1" ht="15.75" customHeight="1">
      <c r="A141" s="9">
        <f>139</f>
        <v>139</v>
      </c>
      <c r="B141" s="9" t="s">
        <v>149</v>
      </c>
      <c r="C141" s="9" t="s">
        <v>126</v>
      </c>
      <c r="D141" s="9" t="s">
        <v>17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</row>
    <row r="142" spans="1:217" s="3" customFormat="1" ht="15.75" customHeight="1">
      <c r="A142" s="9">
        <f>140</f>
        <v>140</v>
      </c>
      <c r="B142" s="9" t="s">
        <v>150</v>
      </c>
      <c r="C142" s="9" t="s">
        <v>126</v>
      </c>
      <c r="D142" s="9" t="s">
        <v>10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</row>
    <row r="143" spans="1:217" s="3" customFormat="1" ht="15.75" customHeight="1">
      <c r="A143" s="9">
        <f>141</f>
        <v>141</v>
      </c>
      <c r="B143" s="9" t="s">
        <v>151</v>
      </c>
      <c r="C143" s="9" t="s">
        <v>126</v>
      </c>
      <c r="D143" s="9" t="s">
        <v>7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</row>
    <row r="144" spans="1:217" s="3" customFormat="1" ht="15.75" customHeight="1">
      <c r="A144" s="9">
        <f>142</f>
        <v>142</v>
      </c>
      <c r="B144" s="9" t="s">
        <v>152</v>
      </c>
      <c r="C144" s="9" t="s">
        <v>126</v>
      </c>
      <c r="D144" s="9" t="s">
        <v>10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</row>
    <row r="145" spans="1:217" s="3" customFormat="1" ht="15.75" customHeight="1">
      <c r="A145" s="9">
        <f>143</f>
        <v>143</v>
      </c>
      <c r="B145" s="9" t="s">
        <v>153</v>
      </c>
      <c r="C145" s="9" t="s">
        <v>126</v>
      </c>
      <c r="D145" s="9" t="s">
        <v>7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</row>
    <row r="146" spans="1:217" s="3" customFormat="1" ht="15.75" customHeight="1">
      <c r="A146" s="9">
        <f>144</f>
        <v>144</v>
      </c>
      <c r="B146" s="9" t="s">
        <v>154</v>
      </c>
      <c r="C146" s="9" t="s">
        <v>126</v>
      </c>
      <c r="D146" s="9" t="s">
        <v>7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</row>
    <row r="147" spans="1:217" s="3" customFormat="1" ht="15.75" customHeight="1">
      <c r="A147" s="9">
        <f>145</f>
        <v>145</v>
      </c>
      <c r="B147" s="9" t="s">
        <v>155</v>
      </c>
      <c r="C147" s="9" t="s">
        <v>126</v>
      </c>
      <c r="D147" s="9" t="s">
        <v>7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</row>
    <row r="148" spans="1:217" s="3" customFormat="1" ht="15.75" customHeight="1">
      <c r="A148" s="9">
        <f>146</f>
        <v>146</v>
      </c>
      <c r="B148" s="9" t="s">
        <v>156</v>
      </c>
      <c r="C148" s="9" t="s">
        <v>126</v>
      </c>
      <c r="D148" s="9" t="s">
        <v>7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</row>
    <row r="149" spans="1:217" s="3" customFormat="1" ht="15.75" customHeight="1">
      <c r="A149" s="9">
        <f>147</f>
        <v>147</v>
      </c>
      <c r="B149" s="9" t="s">
        <v>157</v>
      </c>
      <c r="C149" s="9" t="s">
        <v>126</v>
      </c>
      <c r="D149" s="9" t="s">
        <v>10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</row>
    <row r="150" spans="1:217" s="3" customFormat="1" ht="15.75" customHeight="1">
      <c r="A150" s="9">
        <f>148</f>
        <v>148</v>
      </c>
      <c r="B150" s="9" t="s">
        <v>158</v>
      </c>
      <c r="C150" s="9" t="s">
        <v>126</v>
      </c>
      <c r="D150" s="9" t="s">
        <v>17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</row>
    <row r="151" spans="1:217" s="3" customFormat="1" ht="15.75" customHeight="1">
      <c r="A151" s="9">
        <f>149</f>
        <v>149</v>
      </c>
      <c r="B151" s="9" t="s">
        <v>159</v>
      </c>
      <c r="C151" s="9" t="s">
        <v>126</v>
      </c>
      <c r="D151" s="9" t="s">
        <v>10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</row>
    <row r="152" spans="1:217" s="3" customFormat="1" ht="15.75" customHeight="1">
      <c r="A152" s="9">
        <f>150</f>
        <v>150</v>
      </c>
      <c r="B152" s="9" t="s">
        <v>160</v>
      </c>
      <c r="C152" s="9" t="s">
        <v>126</v>
      </c>
      <c r="D152" s="9" t="s">
        <v>7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</row>
    <row r="153" spans="1:217" s="3" customFormat="1" ht="15.75" customHeight="1">
      <c r="A153" s="9">
        <f>151</f>
        <v>151</v>
      </c>
      <c r="B153" s="9" t="s">
        <v>161</v>
      </c>
      <c r="C153" s="9" t="s">
        <v>126</v>
      </c>
      <c r="D153" s="9" t="s">
        <v>10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</row>
    <row r="154" spans="1:217" s="3" customFormat="1" ht="15.75" customHeight="1">
      <c r="A154" s="9">
        <f>152</f>
        <v>152</v>
      </c>
      <c r="B154" s="9" t="s">
        <v>162</v>
      </c>
      <c r="C154" s="9" t="s">
        <v>126</v>
      </c>
      <c r="D154" s="9" t="s">
        <v>10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</row>
    <row r="155" spans="1:217" s="3" customFormat="1" ht="15.75" customHeight="1">
      <c r="A155" s="9">
        <f>153</f>
        <v>153</v>
      </c>
      <c r="B155" s="9" t="s">
        <v>163</v>
      </c>
      <c r="C155" s="9" t="s">
        <v>126</v>
      </c>
      <c r="D155" s="9" t="s">
        <v>7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</row>
    <row r="156" spans="1:217" s="3" customFormat="1" ht="15.75" customHeight="1">
      <c r="A156" s="9">
        <f>154</f>
        <v>154</v>
      </c>
      <c r="B156" s="9" t="s">
        <v>164</v>
      </c>
      <c r="C156" s="9" t="s">
        <v>126</v>
      </c>
      <c r="D156" s="9" t="s">
        <v>7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</row>
    <row r="157" spans="1:217" s="3" customFormat="1" ht="15.75" customHeight="1">
      <c r="A157" s="9">
        <f>155</f>
        <v>155</v>
      </c>
      <c r="B157" s="9" t="s">
        <v>165</v>
      </c>
      <c r="C157" s="9" t="s">
        <v>126</v>
      </c>
      <c r="D157" s="9" t="s">
        <v>7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</row>
    <row r="158" spans="1:217" s="3" customFormat="1" ht="15.75" customHeight="1">
      <c r="A158" s="9">
        <f>156</f>
        <v>156</v>
      </c>
      <c r="B158" s="9" t="s">
        <v>166</v>
      </c>
      <c r="C158" s="9" t="s">
        <v>126</v>
      </c>
      <c r="D158" s="9" t="s">
        <v>7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</row>
    <row r="159" spans="1:217" s="3" customFormat="1" ht="15.75" customHeight="1">
      <c r="A159" s="9">
        <f>157</f>
        <v>157</v>
      </c>
      <c r="B159" s="9" t="s">
        <v>167</v>
      </c>
      <c r="C159" s="9" t="s">
        <v>126</v>
      </c>
      <c r="D159" s="9" t="s">
        <v>17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</row>
    <row r="160" spans="1:217" s="3" customFormat="1" ht="15.75" customHeight="1">
      <c r="A160" s="9">
        <f>158</f>
        <v>158</v>
      </c>
      <c r="B160" s="9" t="s">
        <v>168</v>
      </c>
      <c r="C160" s="9" t="s">
        <v>126</v>
      </c>
      <c r="D160" s="9" t="s">
        <v>10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</row>
    <row r="161" spans="1:217" s="3" customFormat="1" ht="15.75" customHeight="1">
      <c r="A161" s="9">
        <f>159</f>
        <v>159</v>
      </c>
      <c r="B161" s="9" t="s">
        <v>169</v>
      </c>
      <c r="C161" s="9" t="s">
        <v>126</v>
      </c>
      <c r="D161" s="9" t="s">
        <v>17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</row>
    <row r="162" spans="1:217" s="3" customFormat="1" ht="15.75" customHeight="1">
      <c r="A162" s="9">
        <f>160</f>
        <v>160</v>
      </c>
      <c r="B162" s="9" t="s">
        <v>170</v>
      </c>
      <c r="C162" s="9" t="s">
        <v>126</v>
      </c>
      <c r="D162" s="9" t="s">
        <v>17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</row>
    <row r="163" spans="1:217" s="3" customFormat="1" ht="15.75" customHeight="1">
      <c r="A163" s="9">
        <f>161</f>
        <v>161</v>
      </c>
      <c r="B163" s="9" t="s">
        <v>171</v>
      </c>
      <c r="C163" s="9" t="s">
        <v>126</v>
      </c>
      <c r="D163" s="9" t="s">
        <v>17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</row>
    <row r="164" spans="1:217" s="3" customFormat="1" ht="15.75" customHeight="1">
      <c r="A164" s="9">
        <f>162</f>
        <v>162</v>
      </c>
      <c r="B164" s="9" t="s">
        <v>172</v>
      </c>
      <c r="C164" s="9" t="s">
        <v>126</v>
      </c>
      <c r="D164" s="9" t="s">
        <v>10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</row>
    <row r="165" spans="1:217" s="3" customFormat="1" ht="15.75" customHeight="1">
      <c r="A165" s="9">
        <f>163</f>
        <v>163</v>
      </c>
      <c r="B165" s="9" t="s">
        <v>173</v>
      </c>
      <c r="C165" s="9" t="s">
        <v>126</v>
      </c>
      <c r="D165" s="9" t="s">
        <v>10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</row>
    <row r="166" spans="1:217" s="3" customFormat="1" ht="15.75" customHeight="1">
      <c r="A166" s="9">
        <f>164</f>
        <v>164</v>
      </c>
      <c r="B166" s="9" t="s">
        <v>174</v>
      </c>
      <c r="C166" s="9" t="s">
        <v>126</v>
      </c>
      <c r="D166" s="9" t="s">
        <v>17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</row>
    <row r="167" spans="1:217" s="3" customFormat="1" ht="15.75" customHeight="1">
      <c r="A167" s="9">
        <f>165</f>
        <v>165</v>
      </c>
      <c r="B167" s="9" t="s">
        <v>175</v>
      </c>
      <c r="C167" s="9" t="s">
        <v>126</v>
      </c>
      <c r="D167" s="9" t="s">
        <v>7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</row>
    <row r="168" spans="1:217" s="3" customFormat="1" ht="15.75" customHeight="1">
      <c r="A168" s="9">
        <f>166</f>
        <v>166</v>
      </c>
      <c r="B168" s="9" t="s">
        <v>176</v>
      </c>
      <c r="C168" s="9" t="s">
        <v>126</v>
      </c>
      <c r="D168" s="9" t="s">
        <v>7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</row>
    <row r="169" spans="1:217" s="3" customFormat="1" ht="15.75" customHeight="1">
      <c r="A169" s="9">
        <f>167</f>
        <v>167</v>
      </c>
      <c r="B169" s="9" t="s">
        <v>177</v>
      </c>
      <c r="C169" s="9" t="s">
        <v>126</v>
      </c>
      <c r="D169" s="9" t="s">
        <v>7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</row>
    <row r="170" spans="1:217" s="3" customFormat="1" ht="15.75" customHeight="1">
      <c r="A170" s="9">
        <f>168</f>
        <v>168</v>
      </c>
      <c r="B170" s="9" t="s">
        <v>178</v>
      </c>
      <c r="C170" s="9" t="s">
        <v>126</v>
      </c>
      <c r="D170" s="9" t="s">
        <v>17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</row>
    <row r="171" spans="1:217" s="3" customFormat="1" ht="15.75" customHeight="1">
      <c r="A171" s="9">
        <f>169</f>
        <v>169</v>
      </c>
      <c r="B171" s="9" t="s">
        <v>179</v>
      </c>
      <c r="C171" s="9" t="s">
        <v>126</v>
      </c>
      <c r="D171" s="9" t="s">
        <v>17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</row>
    <row r="172" spans="1:217" s="3" customFormat="1" ht="15.75" customHeight="1">
      <c r="A172" s="9">
        <f>170</f>
        <v>170</v>
      </c>
      <c r="B172" s="9" t="s">
        <v>180</v>
      </c>
      <c r="C172" s="9" t="s">
        <v>126</v>
      </c>
      <c r="D172" s="9" t="s">
        <v>17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</row>
    <row r="173" spans="1:217" s="3" customFormat="1" ht="15.75" customHeight="1">
      <c r="A173" s="9">
        <f>171</f>
        <v>171</v>
      </c>
      <c r="B173" s="9" t="s">
        <v>181</v>
      </c>
      <c r="C173" s="9" t="s">
        <v>126</v>
      </c>
      <c r="D173" s="9" t="s">
        <v>17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</row>
    <row r="174" spans="1:217" s="3" customFormat="1" ht="15.75" customHeight="1">
      <c r="A174" s="9">
        <f>172</f>
        <v>172</v>
      </c>
      <c r="B174" s="9" t="s">
        <v>182</v>
      </c>
      <c r="C174" s="9" t="s">
        <v>126</v>
      </c>
      <c r="D174" s="9" t="s">
        <v>10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</row>
    <row r="175" spans="1:217" s="3" customFormat="1" ht="15.75" customHeight="1">
      <c r="A175" s="9">
        <f>173</f>
        <v>173</v>
      </c>
      <c r="B175" s="9" t="s">
        <v>183</v>
      </c>
      <c r="C175" s="9" t="s">
        <v>126</v>
      </c>
      <c r="D175" s="9" t="s">
        <v>7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</row>
    <row r="176" spans="1:217" s="3" customFormat="1" ht="15.75" customHeight="1">
      <c r="A176" s="9">
        <f>174</f>
        <v>174</v>
      </c>
      <c r="B176" s="9" t="s">
        <v>184</v>
      </c>
      <c r="C176" s="9" t="s">
        <v>126</v>
      </c>
      <c r="D176" s="9" t="s">
        <v>10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</row>
    <row r="177" spans="1:217" s="3" customFormat="1" ht="15.75" customHeight="1">
      <c r="A177" s="9">
        <f>175</f>
        <v>175</v>
      </c>
      <c r="B177" s="9" t="s">
        <v>185</v>
      </c>
      <c r="C177" s="9" t="s">
        <v>126</v>
      </c>
      <c r="D177" s="9" t="s">
        <v>10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</row>
    <row r="178" spans="1:217" s="3" customFormat="1" ht="15.75" customHeight="1">
      <c r="A178" s="9">
        <f>176</f>
        <v>176</v>
      </c>
      <c r="B178" s="9" t="s">
        <v>186</v>
      </c>
      <c r="C178" s="9" t="s">
        <v>126</v>
      </c>
      <c r="D178" s="9" t="s">
        <v>17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</row>
    <row r="179" spans="1:217" s="3" customFormat="1" ht="15.75" customHeight="1">
      <c r="A179" s="9">
        <f>177</f>
        <v>177</v>
      </c>
      <c r="B179" s="9" t="s">
        <v>187</v>
      </c>
      <c r="C179" s="9" t="s">
        <v>126</v>
      </c>
      <c r="D179" s="9" t="s">
        <v>7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</row>
    <row r="180" spans="1:217" s="3" customFormat="1" ht="15.75" customHeight="1">
      <c r="A180" s="9">
        <f>178</f>
        <v>178</v>
      </c>
      <c r="B180" s="9" t="s">
        <v>188</v>
      </c>
      <c r="C180" s="9" t="s">
        <v>126</v>
      </c>
      <c r="D180" s="9" t="s">
        <v>10</v>
      </c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</row>
    <row r="181" spans="1:217" s="3" customFormat="1" ht="15.75" customHeight="1">
      <c r="A181" s="9">
        <f>179</f>
        <v>179</v>
      </c>
      <c r="B181" s="9" t="s">
        <v>189</v>
      </c>
      <c r="C181" s="9" t="s">
        <v>126</v>
      </c>
      <c r="D181" s="9" t="s">
        <v>17</v>
      </c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</row>
    <row r="182" spans="1:217" s="3" customFormat="1" ht="15.75" customHeight="1">
      <c r="A182" s="9">
        <f>180</f>
        <v>180</v>
      </c>
      <c r="B182" s="9" t="s">
        <v>190</v>
      </c>
      <c r="C182" s="9" t="s">
        <v>126</v>
      </c>
      <c r="D182" s="9" t="s">
        <v>7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</row>
    <row r="183" spans="1:217" s="3" customFormat="1" ht="15.75" customHeight="1">
      <c r="A183" s="9">
        <f>181</f>
        <v>181</v>
      </c>
      <c r="B183" s="9" t="s">
        <v>191</v>
      </c>
      <c r="C183" s="9" t="s">
        <v>126</v>
      </c>
      <c r="D183" s="9" t="s">
        <v>10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</row>
    <row r="184" spans="1:217" s="3" customFormat="1" ht="15.75" customHeight="1">
      <c r="A184" s="9">
        <f>182</f>
        <v>182</v>
      </c>
      <c r="B184" s="9" t="s">
        <v>192</v>
      </c>
      <c r="C184" s="9" t="s">
        <v>126</v>
      </c>
      <c r="D184" s="9" t="s">
        <v>7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</row>
    <row r="185" spans="1:217" s="3" customFormat="1" ht="15.75" customHeight="1">
      <c r="A185" s="9">
        <f>183</f>
        <v>183</v>
      </c>
      <c r="B185" s="9" t="s">
        <v>193</v>
      </c>
      <c r="C185" s="9" t="s">
        <v>126</v>
      </c>
      <c r="D185" s="9" t="s">
        <v>7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</row>
    <row r="186" spans="1:217" s="3" customFormat="1" ht="15.75" customHeight="1">
      <c r="A186" s="9">
        <f>184</f>
        <v>184</v>
      </c>
      <c r="B186" s="9" t="s">
        <v>194</v>
      </c>
      <c r="C186" s="9" t="s">
        <v>126</v>
      </c>
      <c r="D186" s="9" t="s">
        <v>7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</row>
    <row r="187" spans="1:217" s="3" customFormat="1" ht="15.75" customHeight="1">
      <c r="A187" s="9">
        <f>185</f>
        <v>185</v>
      </c>
      <c r="B187" s="9" t="s">
        <v>195</v>
      </c>
      <c r="C187" s="9" t="s">
        <v>126</v>
      </c>
      <c r="D187" s="9" t="s">
        <v>10</v>
      </c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</row>
    <row r="188" spans="1:217" s="3" customFormat="1" ht="15.75" customHeight="1">
      <c r="A188" s="9">
        <f>186</f>
        <v>186</v>
      </c>
      <c r="B188" s="9" t="s">
        <v>196</v>
      </c>
      <c r="C188" s="9" t="s">
        <v>126</v>
      </c>
      <c r="D188" s="9" t="s">
        <v>10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</row>
    <row r="189" spans="1:217" s="3" customFormat="1" ht="15.75" customHeight="1">
      <c r="A189" s="9">
        <f>187</f>
        <v>187</v>
      </c>
      <c r="B189" s="9" t="s">
        <v>197</v>
      </c>
      <c r="C189" s="9" t="s">
        <v>126</v>
      </c>
      <c r="D189" s="9" t="s">
        <v>7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</row>
    <row r="190" spans="1:217" s="3" customFormat="1" ht="15.75" customHeight="1">
      <c r="A190" s="9">
        <f>188</f>
        <v>188</v>
      </c>
      <c r="B190" s="9" t="s">
        <v>198</v>
      </c>
      <c r="C190" s="9" t="s">
        <v>126</v>
      </c>
      <c r="D190" s="9" t="s">
        <v>7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</row>
    <row r="191" spans="1:217" s="3" customFormat="1" ht="15.75" customHeight="1">
      <c r="A191" s="9">
        <f>189</f>
        <v>189</v>
      </c>
      <c r="B191" s="9" t="s">
        <v>199</v>
      </c>
      <c r="C191" s="9" t="s">
        <v>126</v>
      </c>
      <c r="D191" s="9" t="s">
        <v>7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</row>
    <row r="192" spans="1:217" s="3" customFormat="1" ht="15.75" customHeight="1">
      <c r="A192" s="9">
        <f>190</f>
        <v>190</v>
      </c>
      <c r="B192" s="9" t="s">
        <v>200</v>
      </c>
      <c r="C192" s="9" t="s">
        <v>126</v>
      </c>
      <c r="D192" s="9" t="s">
        <v>10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</row>
    <row r="193" spans="1:217" s="3" customFormat="1" ht="15.75" customHeight="1">
      <c r="A193" s="9">
        <f>191</f>
        <v>191</v>
      </c>
      <c r="B193" s="9" t="s">
        <v>201</v>
      </c>
      <c r="C193" s="9" t="s">
        <v>126</v>
      </c>
      <c r="D193" s="9" t="s">
        <v>17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</row>
    <row r="194" spans="1:217" s="3" customFormat="1" ht="15.75" customHeight="1">
      <c r="A194" s="9">
        <f>192</f>
        <v>192</v>
      </c>
      <c r="B194" s="9" t="s">
        <v>202</v>
      </c>
      <c r="C194" s="9" t="s">
        <v>126</v>
      </c>
      <c r="D194" s="9" t="s">
        <v>7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</row>
    <row r="195" spans="1:217" s="3" customFormat="1" ht="15.75" customHeight="1">
      <c r="A195" s="9">
        <f>193</f>
        <v>193</v>
      </c>
      <c r="B195" s="9" t="s">
        <v>203</v>
      </c>
      <c r="C195" s="9" t="s">
        <v>126</v>
      </c>
      <c r="D195" s="9" t="s">
        <v>17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</row>
    <row r="196" spans="1:217" s="3" customFormat="1" ht="15.75" customHeight="1">
      <c r="A196" s="9">
        <f>194</f>
        <v>194</v>
      </c>
      <c r="B196" s="9" t="s">
        <v>204</v>
      </c>
      <c r="C196" s="9" t="s">
        <v>126</v>
      </c>
      <c r="D196" s="9" t="s">
        <v>17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</row>
    <row r="197" spans="1:217" s="3" customFormat="1" ht="15.75" customHeight="1">
      <c r="A197" s="9">
        <f>195</f>
        <v>195</v>
      </c>
      <c r="B197" s="9" t="s">
        <v>205</v>
      </c>
      <c r="C197" s="9" t="s">
        <v>126</v>
      </c>
      <c r="D197" s="9" t="s">
        <v>10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</row>
    <row r="198" spans="1:217" s="3" customFormat="1" ht="15.75" customHeight="1">
      <c r="A198" s="9">
        <f>196</f>
        <v>196</v>
      </c>
      <c r="B198" s="9" t="s">
        <v>206</v>
      </c>
      <c r="C198" s="9" t="s">
        <v>126</v>
      </c>
      <c r="D198" s="9" t="s">
        <v>10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</row>
    <row r="199" spans="1:217" s="3" customFormat="1" ht="15.75" customHeight="1">
      <c r="A199" s="9">
        <f>197</f>
        <v>197</v>
      </c>
      <c r="B199" s="9" t="s">
        <v>207</v>
      </c>
      <c r="C199" s="9" t="s">
        <v>126</v>
      </c>
      <c r="D199" s="9" t="s">
        <v>7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</row>
    <row r="200" spans="1:217" s="3" customFormat="1" ht="15.75" customHeight="1">
      <c r="A200" s="9">
        <f>198</f>
        <v>198</v>
      </c>
      <c r="B200" s="9" t="s">
        <v>208</v>
      </c>
      <c r="C200" s="9" t="s">
        <v>126</v>
      </c>
      <c r="D200" s="9" t="s">
        <v>10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</row>
    <row r="201" spans="1:217" s="3" customFormat="1" ht="15.75" customHeight="1">
      <c r="A201" s="9">
        <f>199</f>
        <v>199</v>
      </c>
      <c r="B201" s="9" t="s">
        <v>209</v>
      </c>
      <c r="C201" s="9" t="s">
        <v>126</v>
      </c>
      <c r="D201" s="9" t="s">
        <v>17</v>
      </c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</row>
    <row r="202" spans="1:217" s="3" customFormat="1" ht="15.75" customHeight="1">
      <c r="A202" s="9">
        <f>200</f>
        <v>200</v>
      </c>
      <c r="B202" s="9" t="s">
        <v>210</v>
      </c>
      <c r="C202" s="9" t="s">
        <v>126</v>
      </c>
      <c r="D202" s="9" t="s">
        <v>7</v>
      </c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</row>
    <row r="203" spans="1:217" s="3" customFormat="1" ht="15.75" customHeight="1">
      <c r="A203" s="9">
        <f>201</f>
        <v>201</v>
      </c>
      <c r="B203" s="9" t="s">
        <v>211</v>
      </c>
      <c r="C203" s="9" t="s">
        <v>126</v>
      </c>
      <c r="D203" s="9" t="s">
        <v>10</v>
      </c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</row>
    <row r="204" spans="1:217" s="3" customFormat="1" ht="15.75" customHeight="1">
      <c r="A204" s="9">
        <f>202</f>
        <v>202</v>
      </c>
      <c r="B204" s="9" t="s">
        <v>212</v>
      </c>
      <c r="C204" s="9" t="s">
        <v>126</v>
      </c>
      <c r="D204" s="9" t="s">
        <v>10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</row>
    <row r="205" spans="1:217" s="3" customFormat="1" ht="15.75" customHeight="1">
      <c r="A205" s="9">
        <f>203</f>
        <v>203</v>
      </c>
      <c r="B205" s="9" t="s">
        <v>213</v>
      </c>
      <c r="C205" s="9" t="s">
        <v>126</v>
      </c>
      <c r="D205" s="9" t="s">
        <v>7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</row>
    <row r="206" spans="1:217" s="3" customFormat="1" ht="15.75" customHeight="1">
      <c r="A206" s="9">
        <f>204</f>
        <v>204</v>
      </c>
      <c r="B206" s="9" t="s">
        <v>214</v>
      </c>
      <c r="C206" s="9" t="s">
        <v>126</v>
      </c>
      <c r="D206" s="9" t="s">
        <v>10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</row>
    <row r="207" spans="1:217" s="3" customFormat="1" ht="15.75" customHeight="1">
      <c r="A207" s="9">
        <f>205</f>
        <v>205</v>
      </c>
      <c r="B207" s="9" t="s">
        <v>215</v>
      </c>
      <c r="C207" s="9" t="s">
        <v>126</v>
      </c>
      <c r="D207" s="9" t="s">
        <v>10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</row>
    <row r="208" spans="1:217" s="3" customFormat="1" ht="15.75" customHeight="1">
      <c r="A208" s="9">
        <f>206</f>
        <v>206</v>
      </c>
      <c r="B208" s="9" t="s">
        <v>216</v>
      </c>
      <c r="C208" s="9" t="s">
        <v>126</v>
      </c>
      <c r="D208" s="9" t="s">
        <v>17</v>
      </c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</row>
    <row r="209" spans="1:217" s="3" customFormat="1" ht="15.75" customHeight="1">
      <c r="A209" s="9">
        <f>207</f>
        <v>207</v>
      </c>
      <c r="B209" s="9" t="s">
        <v>217</v>
      </c>
      <c r="C209" s="9" t="s">
        <v>126</v>
      </c>
      <c r="D209" s="9" t="s">
        <v>7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</row>
    <row r="210" spans="1:217" s="3" customFormat="1" ht="15.75" customHeight="1">
      <c r="A210" s="9">
        <f>208</f>
        <v>208</v>
      </c>
      <c r="B210" s="9" t="s">
        <v>218</v>
      </c>
      <c r="C210" s="9" t="s">
        <v>126</v>
      </c>
      <c r="D210" s="9" t="s">
        <v>10</v>
      </c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</row>
    <row r="211" spans="1:217" s="3" customFormat="1" ht="15.75" customHeight="1">
      <c r="A211" s="9">
        <f>209</f>
        <v>209</v>
      </c>
      <c r="B211" s="9" t="s">
        <v>219</v>
      </c>
      <c r="C211" s="9" t="s">
        <v>126</v>
      </c>
      <c r="D211" s="9" t="s">
        <v>17</v>
      </c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</row>
    <row r="212" spans="1:217" s="3" customFormat="1" ht="15.75" customHeight="1">
      <c r="A212" s="9">
        <f>210</f>
        <v>210</v>
      </c>
      <c r="B212" s="9" t="s">
        <v>220</v>
      </c>
      <c r="C212" s="9" t="s">
        <v>126</v>
      </c>
      <c r="D212" s="9" t="s">
        <v>7</v>
      </c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</row>
    <row r="213" spans="1:217" s="3" customFormat="1" ht="15.75" customHeight="1">
      <c r="A213" s="9">
        <f>211</f>
        <v>211</v>
      </c>
      <c r="B213" s="9" t="s">
        <v>221</v>
      </c>
      <c r="C213" s="9" t="s">
        <v>126</v>
      </c>
      <c r="D213" s="9" t="s">
        <v>7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</row>
    <row r="214" spans="1:217" s="3" customFormat="1" ht="15.75" customHeight="1">
      <c r="A214" s="9">
        <f>212</f>
        <v>212</v>
      </c>
      <c r="B214" s="9" t="s">
        <v>222</v>
      </c>
      <c r="C214" s="9" t="s">
        <v>126</v>
      </c>
      <c r="D214" s="9" t="s">
        <v>10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</row>
    <row r="215" spans="1:217" s="3" customFormat="1" ht="15.75" customHeight="1">
      <c r="A215" s="9">
        <f>213</f>
        <v>213</v>
      </c>
      <c r="B215" s="9" t="s">
        <v>223</v>
      </c>
      <c r="C215" s="9" t="s">
        <v>126</v>
      </c>
      <c r="D215" s="9" t="s">
        <v>17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</row>
    <row r="216" spans="1:217" s="3" customFormat="1" ht="15.75" customHeight="1">
      <c r="A216" s="9">
        <f>214</f>
        <v>214</v>
      </c>
      <c r="B216" s="9" t="s">
        <v>224</v>
      </c>
      <c r="C216" s="9" t="s">
        <v>126</v>
      </c>
      <c r="D216" s="9" t="s">
        <v>17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</row>
    <row r="217" spans="1:217" s="3" customFormat="1" ht="15.75" customHeight="1">
      <c r="A217" s="9">
        <f>215</f>
        <v>215</v>
      </c>
      <c r="B217" s="9" t="s">
        <v>225</v>
      </c>
      <c r="C217" s="9" t="s">
        <v>126</v>
      </c>
      <c r="D217" s="9" t="s">
        <v>10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</row>
    <row r="218" spans="1:217" s="3" customFormat="1" ht="15.75" customHeight="1">
      <c r="A218" s="9">
        <f>216</f>
        <v>216</v>
      </c>
      <c r="B218" s="9" t="s">
        <v>226</v>
      </c>
      <c r="C218" s="9" t="s">
        <v>126</v>
      </c>
      <c r="D218" s="9" t="s">
        <v>10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</row>
    <row r="219" spans="1:217" s="3" customFormat="1" ht="15.75" customHeight="1">
      <c r="A219" s="9">
        <f>217</f>
        <v>217</v>
      </c>
      <c r="B219" s="9" t="s">
        <v>227</v>
      </c>
      <c r="C219" s="9" t="s">
        <v>126</v>
      </c>
      <c r="D219" s="9" t="s">
        <v>10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</row>
    <row r="220" spans="1:217" s="3" customFormat="1" ht="15.75" customHeight="1">
      <c r="A220" s="9">
        <f>218</f>
        <v>218</v>
      </c>
      <c r="B220" s="9" t="s">
        <v>228</v>
      </c>
      <c r="C220" s="9" t="s">
        <v>126</v>
      </c>
      <c r="D220" s="9" t="s">
        <v>7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</row>
    <row r="221" spans="1:217" s="3" customFormat="1" ht="15.75" customHeight="1">
      <c r="A221" s="9">
        <f>219</f>
        <v>219</v>
      </c>
      <c r="B221" s="9" t="s">
        <v>229</v>
      </c>
      <c r="C221" s="9" t="s">
        <v>126</v>
      </c>
      <c r="D221" s="9" t="s">
        <v>17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</row>
    <row r="222" spans="1:217" s="3" customFormat="1" ht="15.75" customHeight="1">
      <c r="A222" s="9">
        <f>220</f>
        <v>220</v>
      </c>
      <c r="B222" s="9" t="s">
        <v>230</v>
      </c>
      <c r="C222" s="9" t="s">
        <v>126</v>
      </c>
      <c r="D222" s="9" t="s">
        <v>17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</row>
    <row r="223" spans="1:217" s="3" customFormat="1" ht="15.75" customHeight="1">
      <c r="A223" s="9">
        <f>221</f>
        <v>221</v>
      </c>
      <c r="B223" s="9" t="s">
        <v>231</v>
      </c>
      <c r="C223" s="9" t="s">
        <v>126</v>
      </c>
      <c r="D223" s="9" t="s">
        <v>10</v>
      </c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</row>
    <row r="224" spans="1:217" s="3" customFormat="1" ht="15.75" customHeight="1">
      <c r="A224" s="9">
        <f>222</f>
        <v>222</v>
      </c>
      <c r="B224" s="9" t="s">
        <v>232</v>
      </c>
      <c r="C224" s="9" t="s">
        <v>126</v>
      </c>
      <c r="D224" s="9" t="s">
        <v>7</v>
      </c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</row>
    <row r="225" spans="1:217" s="3" customFormat="1" ht="15.75" customHeight="1">
      <c r="A225" s="9">
        <f>223</f>
        <v>223</v>
      </c>
      <c r="B225" s="9" t="s">
        <v>233</v>
      </c>
      <c r="C225" s="9" t="s">
        <v>126</v>
      </c>
      <c r="D225" s="9" t="s">
        <v>10</v>
      </c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</row>
    <row r="226" spans="1:217" s="3" customFormat="1" ht="15.75" customHeight="1">
      <c r="A226" s="9">
        <f>224</f>
        <v>224</v>
      </c>
      <c r="B226" s="9" t="s">
        <v>234</v>
      </c>
      <c r="C226" s="9" t="s">
        <v>126</v>
      </c>
      <c r="D226" s="9" t="s">
        <v>10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</row>
    <row r="227" spans="1:217" s="3" customFormat="1" ht="15.75" customHeight="1">
      <c r="A227" s="9">
        <f>225</f>
        <v>225</v>
      </c>
      <c r="B227" s="9" t="s">
        <v>235</v>
      </c>
      <c r="C227" s="9" t="s">
        <v>126</v>
      </c>
      <c r="D227" s="9" t="s">
        <v>10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</row>
    <row r="228" spans="1:217" s="3" customFormat="1" ht="15.75" customHeight="1">
      <c r="A228" s="9">
        <f>226</f>
        <v>226</v>
      </c>
      <c r="B228" s="9" t="s">
        <v>236</v>
      </c>
      <c r="C228" s="9" t="s">
        <v>126</v>
      </c>
      <c r="D228" s="9" t="s">
        <v>10</v>
      </c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</row>
    <row r="229" spans="1:217" s="3" customFormat="1" ht="15.75" customHeight="1">
      <c r="A229" s="9">
        <f>227</f>
        <v>227</v>
      </c>
      <c r="B229" s="9" t="s">
        <v>237</v>
      </c>
      <c r="C229" s="9" t="s">
        <v>126</v>
      </c>
      <c r="D229" s="9" t="s">
        <v>10</v>
      </c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</row>
    <row r="230" spans="1:217" s="3" customFormat="1" ht="15.75" customHeight="1">
      <c r="A230" s="9">
        <f>228</f>
        <v>228</v>
      </c>
      <c r="B230" s="9" t="s">
        <v>238</v>
      </c>
      <c r="C230" s="9" t="s">
        <v>126</v>
      </c>
      <c r="D230" s="9" t="s">
        <v>7</v>
      </c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</row>
    <row r="231" spans="1:217" s="3" customFormat="1" ht="15.75" customHeight="1">
      <c r="A231" s="9">
        <f>229</f>
        <v>229</v>
      </c>
      <c r="B231" s="9" t="s">
        <v>239</v>
      </c>
      <c r="C231" s="9" t="s">
        <v>126</v>
      </c>
      <c r="D231" s="9" t="s">
        <v>17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</row>
    <row r="232" spans="1:217" s="3" customFormat="1" ht="15.75" customHeight="1">
      <c r="A232" s="9">
        <f>230</f>
        <v>230</v>
      </c>
      <c r="B232" s="9" t="s">
        <v>240</v>
      </c>
      <c r="C232" s="9" t="s">
        <v>126</v>
      </c>
      <c r="D232" s="9" t="s">
        <v>10</v>
      </c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</row>
    <row r="233" spans="1:217" s="3" customFormat="1" ht="15.75" customHeight="1">
      <c r="A233" s="9">
        <f>231</f>
        <v>231</v>
      </c>
      <c r="B233" s="9" t="s">
        <v>241</v>
      </c>
      <c r="C233" s="9" t="s">
        <v>126</v>
      </c>
      <c r="D233" s="9" t="s">
        <v>17</v>
      </c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</row>
    <row r="234" spans="1:217" s="3" customFormat="1" ht="15.75" customHeight="1">
      <c r="A234" s="9">
        <f>232</f>
        <v>232</v>
      </c>
      <c r="B234" s="9" t="s">
        <v>242</v>
      </c>
      <c r="C234" s="9" t="s">
        <v>126</v>
      </c>
      <c r="D234" s="9" t="s">
        <v>10</v>
      </c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</row>
    <row r="235" spans="1:217" s="3" customFormat="1" ht="15.75" customHeight="1">
      <c r="A235" s="9">
        <f>233</f>
        <v>233</v>
      </c>
      <c r="B235" s="9" t="s">
        <v>243</v>
      </c>
      <c r="C235" s="9" t="s">
        <v>126</v>
      </c>
      <c r="D235" s="9" t="s">
        <v>10</v>
      </c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</row>
    <row r="236" spans="1:217" s="3" customFormat="1" ht="15.75" customHeight="1">
      <c r="A236" s="9">
        <f>234</f>
        <v>234</v>
      </c>
      <c r="B236" s="9" t="s">
        <v>244</v>
      </c>
      <c r="C236" s="9" t="s">
        <v>126</v>
      </c>
      <c r="D236" s="9" t="s">
        <v>17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</row>
    <row r="237" spans="1:217" s="3" customFormat="1" ht="15.75" customHeight="1">
      <c r="A237" s="9">
        <f>235</f>
        <v>235</v>
      </c>
      <c r="B237" s="9" t="s">
        <v>245</v>
      </c>
      <c r="C237" s="9" t="s">
        <v>126</v>
      </c>
      <c r="D237" s="9" t="s">
        <v>17</v>
      </c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</row>
    <row r="238" spans="1:217" s="3" customFormat="1" ht="15.75" customHeight="1">
      <c r="A238" s="9">
        <f>236</f>
        <v>236</v>
      </c>
      <c r="B238" s="9" t="s">
        <v>246</v>
      </c>
      <c r="C238" s="9" t="s">
        <v>126</v>
      </c>
      <c r="D238" s="9" t="s">
        <v>7</v>
      </c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</row>
    <row r="239" spans="1:217" s="3" customFormat="1" ht="15.75" customHeight="1">
      <c r="A239" s="9">
        <f>237</f>
        <v>237</v>
      </c>
      <c r="B239" s="9" t="s">
        <v>247</v>
      </c>
      <c r="C239" s="9" t="s">
        <v>126</v>
      </c>
      <c r="D239" s="9" t="s">
        <v>10</v>
      </c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</row>
    <row r="240" spans="1:217" s="3" customFormat="1" ht="15.75" customHeight="1">
      <c r="A240" s="9">
        <f>238</f>
        <v>238</v>
      </c>
      <c r="B240" s="9" t="s">
        <v>248</v>
      </c>
      <c r="C240" s="9" t="s">
        <v>126</v>
      </c>
      <c r="D240" s="9" t="s">
        <v>7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</row>
    <row r="241" spans="1:217" s="3" customFormat="1" ht="15.75" customHeight="1">
      <c r="A241" s="9">
        <f>239</f>
        <v>239</v>
      </c>
      <c r="B241" s="9" t="s">
        <v>249</v>
      </c>
      <c r="C241" s="9" t="s">
        <v>126</v>
      </c>
      <c r="D241" s="9" t="s">
        <v>7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</row>
    <row r="242" spans="1:217" s="3" customFormat="1" ht="15.75" customHeight="1">
      <c r="A242" s="9">
        <f>240</f>
        <v>240</v>
      </c>
      <c r="B242" s="9" t="s">
        <v>250</v>
      </c>
      <c r="C242" s="9" t="s">
        <v>126</v>
      </c>
      <c r="D242" s="9" t="s">
        <v>10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</row>
    <row r="243" spans="1:217" s="3" customFormat="1" ht="15.75" customHeight="1">
      <c r="A243" s="9">
        <f>241</f>
        <v>241</v>
      </c>
      <c r="B243" s="9" t="s">
        <v>251</v>
      </c>
      <c r="C243" s="9" t="s">
        <v>126</v>
      </c>
      <c r="D243" s="9" t="s">
        <v>7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</row>
    <row r="244" spans="1:217" s="3" customFormat="1" ht="15.75" customHeight="1">
      <c r="A244" s="9">
        <f>242</f>
        <v>242</v>
      </c>
      <c r="B244" s="9" t="s">
        <v>252</v>
      </c>
      <c r="C244" s="9" t="s">
        <v>126</v>
      </c>
      <c r="D244" s="9" t="s">
        <v>10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</row>
    <row r="245" spans="1:217" s="3" customFormat="1" ht="15.75" customHeight="1">
      <c r="A245" s="9">
        <f>243</f>
        <v>243</v>
      </c>
      <c r="B245" s="9" t="s">
        <v>253</v>
      </c>
      <c r="C245" s="9" t="s">
        <v>126</v>
      </c>
      <c r="D245" s="9" t="s">
        <v>10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</row>
    <row r="246" spans="1:217" s="3" customFormat="1" ht="15.75" customHeight="1">
      <c r="A246" s="9">
        <f>244</f>
        <v>244</v>
      </c>
      <c r="B246" s="9" t="s">
        <v>254</v>
      </c>
      <c r="C246" s="9" t="s">
        <v>126</v>
      </c>
      <c r="D246" s="9" t="s">
        <v>17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</row>
    <row r="247" spans="1:217" s="3" customFormat="1" ht="15.75" customHeight="1">
      <c r="A247" s="9">
        <f>245</f>
        <v>245</v>
      </c>
      <c r="B247" s="9" t="s">
        <v>255</v>
      </c>
      <c r="C247" s="9" t="s">
        <v>126</v>
      </c>
      <c r="D247" s="9" t="s">
        <v>17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</row>
    <row r="248" spans="1:217" s="3" customFormat="1" ht="15.75" customHeight="1">
      <c r="A248" s="9">
        <f>246</f>
        <v>246</v>
      </c>
      <c r="B248" s="9" t="s">
        <v>256</v>
      </c>
      <c r="C248" s="9" t="s">
        <v>126</v>
      </c>
      <c r="D248" s="9" t="s">
        <v>10</v>
      </c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</row>
    <row r="249" spans="1:217" s="3" customFormat="1" ht="15.75" customHeight="1">
      <c r="A249" s="9">
        <f>247</f>
        <v>247</v>
      </c>
      <c r="B249" s="9" t="s">
        <v>257</v>
      </c>
      <c r="C249" s="9" t="s">
        <v>126</v>
      </c>
      <c r="D249" s="9" t="s">
        <v>10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</row>
    <row r="250" spans="1:217" s="3" customFormat="1" ht="15.75" customHeight="1">
      <c r="A250" s="9">
        <f>248</f>
        <v>248</v>
      </c>
      <c r="B250" s="9" t="s">
        <v>258</v>
      </c>
      <c r="C250" s="9" t="s">
        <v>126</v>
      </c>
      <c r="D250" s="9" t="s">
        <v>7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</row>
    <row r="251" spans="1:217" s="3" customFormat="1" ht="15.75" customHeight="1">
      <c r="A251" s="9">
        <f>249</f>
        <v>249</v>
      </c>
      <c r="B251" s="9" t="s">
        <v>259</v>
      </c>
      <c r="C251" s="9" t="s">
        <v>126</v>
      </c>
      <c r="D251" s="9" t="s">
        <v>7</v>
      </c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</row>
    <row r="252" spans="1:217" s="3" customFormat="1" ht="15.75" customHeight="1">
      <c r="A252" s="9">
        <f>250</f>
        <v>250</v>
      </c>
      <c r="B252" s="9" t="s">
        <v>260</v>
      </c>
      <c r="C252" s="9" t="s">
        <v>126</v>
      </c>
      <c r="D252" s="9" t="s">
        <v>7</v>
      </c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</row>
    <row r="253" spans="1:217" s="3" customFormat="1" ht="15.75" customHeight="1">
      <c r="A253" s="9">
        <f>251</f>
        <v>251</v>
      </c>
      <c r="B253" s="9" t="s">
        <v>261</v>
      </c>
      <c r="C253" s="9" t="s">
        <v>126</v>
      </c>
      <c r="D253" s="9" t="s">
        <v>7</v>
      </c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</row>
    <row r="254" spans="1:217" s="3" customFormat="1" ht="15.75" customHeight="1">
      <c r="A254" s="9">
        <f>252</f>
        <v>252</v>
      </c>
      <c r="B254" s="9" t="s">
        <v>262</v>
      </c>
      <c r="C254" s="9" t="s">
        <v>126</v>
      </c>
      <c r="D254" s="9" t="s">
        <v>7</v>
      </c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</row>
    <row r="255" spans="1:217" s="3" customFormat="1" ht="15.75" customHeight="1">
      <c r="A255" s="9">
        <f>253</f>
        <v>253</v>
      </c>
      <c r="B255" s="9" t="s">
        <v>263</v>
      </c>
      <c r="C255" s="9" t="s">
        <v>126</v>
      </c>
      <c r="D255" s="9" t="s">
        <v>7</v>
      </c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</row>
    <row r="256" spans="1:217" s="3" customFormat="1" ht="15.75" customHeight="1">
      <c r="A256" s="9">
        <f>254</f>
        <v>254</v>
      </c>
      <c r="B256" s="9" t="s">
        <v>264</v>
      </c>
      <c r="C256" s="9" t="s">
        <v>126</v>
      </c>
      <c r="D256" s="9" t="s">
        <v>10</v>
      </c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</row>
    <row r="257" spans="1:217" s="3" customFormat="1" ht="15.75" customHeight="1">
      <c r="A257" s="9">
        <f>255</f>
        <v>255</v>
      </c>
      <c r="B257" s="9" t="s">
        <v>265</v>
      </c>
      <c r="C257" s="9" t="s">
        <v>126</v>
      </c>
      <c r="D257" s="9" t="s">
        <v>7</v>
      </c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</row>
    <row r="258" spans="1:217" s="3" customFormat="1" ht="15.75" customHeight="1">
      <c r="A258" s="9">
        <f>256</f>
        <v>256</v>
      </c>
      <c r="B258" s="9" t="s">
        <v>266</v>
      </c>
      <c r="C258" s="9" t="s">
        <v>126</v>
      </c>
      <c r="D258" s="9" t="s">
        <v>17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</row>
    <row r="259" spans="1:217" s="3" customFormat="1" ht="15.75" customHeight="1">
      <c r="A259" s="9">
        <f>257</f>
        <v>257</v>
      </c>
      <c r="B259" s="9" t="s">
        <v>267</v>
      </c>
      <c r="C259" s="9" t="s">
        <v>126</v>
      </c>
      <c r="D259" s="9" t="s">
        <v>7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</row>
    <row r="260" spans="1:217" s="3" customFormat="1" ht="15.75" customHeight="1">
      <c r="A260" s="9">
        <f>258</f>
        <v>258</v>
      </c>
      <c r="B260" s="9" t="s">
        <v>268</v>
      </c>
      <c r="C260" s="9" t="s">
        <v>126</v>
      </c>
      <c r="D260" s="9" t="s">
        <v>10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</row>
    <row r="261" spans="1:217" s="3" customFormat="1" ht="15.75" customHeight="1">
      <c r="A261" s="9">
        <f>259</f>
        <v>259</v>
      </c>
      <c r="B261" s="9" t="s">
        <v>269</v>
      </c>
      <c r="C261" s="9" t="s">
        <v>126</v>
      </c>
      <c r="D261" s="9" t="s">
        <v>7</v>
      </c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</row>
    <row r="262" spans="1:217" s="3" customFormat="1" ht="15.75" customHeight="1">
      <c r="A262" s="9">
        <f>260</f>
        <v>260</v>
      </c>
      <c r="B262" s="9" t="s">
        <v>270</v>
      </c>
      <c r="C262" s="9" t="s">
        <v>126</v>
      </c>
      <c r="D262" s="9" t="s">
        <v>7</v>
      </c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</row>
    <row r="263" spans="1:217" s="3" customFormat="1" ht="15.75" customHeight="1">
      <c r="A263" s="9">
        <f>261</f>
        <v>261</v>
      </c>
      <c r="B263" s="9" t="s">
        <v>271</v>
      </c>
      <c r="C263" s="9" t="s">
        <v>126</v>
      </c>
      <c r="D263" s="9" t="s">
        <v>17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</row>
    <row r="264" spans="1:217" s="3" customFormat="1" ht="15.75" customHeight="1">
      <c r="A264" s="9">
        <f>262</f>
        <v>262</v>
      </c>
      <c r="B264" s="9" t="s">
        <v>272</v>
      </c>
      <c r="C264" s="9" t="s">
        <v>126</v>
      </c>
      <c r="D264" s="9" t="s">
        <v>7</v>
      </c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</row>
    <row r="265" spans="1:217" s="3" customFormat="1" ht="15.75" customHeight="1">
      <c r="A265" s="9">
        <f>263</f>
        <v>263</v>
      </c>
      <c r="B265" s="9" t="s">
        <v>273</v>
      </c>
      <c r="C265" s="9" t="s">
        <v>126</v>
      </c>
      <c r="D265" s="9" t="s">
        <v>17</v>
      </c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</row>
    <row r="266" spans="1:217" s="3" customFormat="1" ht="15.75" customHeight="1">
      <c r="A266" s="9">
        <f>264</f>
        <v>264</v>
      </c>
      <c r="B266" s="9" t="s">
        <v>274</v>
      </c>
      <c r="C266" s="9" t="s">
        <v>126</v>
      </c>
      <c r="D266" s="9" t="s">
        <v>7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</row>
    <row r="267" spans="1:217" s="3" customFormat="1" ht="15.75" customHeight="1">
      <c r="A267" s="9">
        <f>265</f>
        <v>265</v>
      </c>
      <c r="B267" s="9" t="s">
        <v>275</v>
      </c>
      <c r="C267" s="9" t="s">
        <v>126</v>
      </c>
      <c r="D267" s="9" t="s">
        <v>7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</row>
    <row r="268" spans="1:217" s="3" customFormat="1" ht="15.75" customHeight="1">
      <c r="A268" s="9">
        <f>266</f>
        <v>266</v>
      </c>
      <c r="B268" s="9" t="s">
        <v>276</v>
      </c>
      <c r="C268" s="9" t="s">
        <v>126</v>
      </c>
      <c r="D268" s="9" t="s">
        <v>7</v>
      </c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</row>
    <row r="269" spans="1:217" s="3" customFormat="1" ht="15.75" customHeight="1">
      <c r="A269" s="9">
        <f>267</f>
        <v>267</v>
      </c>
      <c r="B269" s="9" t="s">
        <v>277</v>
      </c>
      <c r="C269" s="9" t="s">
        <v>126</v>
      </c>
      <c r="D269" s="9" t="s">
        <v>10</v>
      </c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</row>
    <row r="270" spans="1:217" s="3" customFormat="1" ht="15.75" customHeight="1">
      <c r="A270" s="9">
        <f>268</f>
        <v>268</v>
      </c>
      <c r="B270" s="9" t="s">
        <v>278</v>
      </c>
      <c r="C270" s="9" t="s">
        <v>126</v>
      </c>
      <c r="D270" s="9" t="s">
        <v>7</v>
      </c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</row>
    <row r="271" spans="1:217" s="3" customFormat="1" ht="15.75" customHeight="1">
      <c r="A271" s="9">
        <f>269</f>
        <v>269</v>
      </c>
      <c r="B271" s="9" t="s">
        <v>279</v>
      </c>
      <c r="C271" s="9" t="s">
        <v>126</v>
      </c>
      <c r="D271" s="9" t="s">
        <v>7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</row>
    <row r="272" spans="1:217" s="3" customFormat="1" ht="15.75" customHeight="1">
      <c r="A272" s="9">
        <f>270</f>
        <v>270</v>
      </c>
      <c r="B272" s="9" t="s">
        <v>280</v>
      </c>
      <c r="C272" s="9" t="s">
        <v>126</v>
      </c>
      <c r="D272" s="9" t="s">
        <v>7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</row>
    <row r="273" spans="1:217" s="3" customFormat="1" ht="15.75" customHeight="1">
      <c r="A273" s="9">
        <f>271</f>
        <v>271</v>
      </c>
      <c r="B273" s="9" t="s">
        <v>281</v>
      </c>
      <c r="C273" s="9" t="s">
        <v>126</v>
      </c>
      <c r="D273" s="9" t="s">
        <v>17</v>
      </c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</row>
    <row r="274" spans="1:217" s="3" customFormat="1" ht="15.75" customHeight="1">
      <c r="A274" s="9">
        <f>272</f>
        <v>272</v>
      </c>
      <c r="B274" s="9" t="s">
        <v>282</v>
      </c>
      <c r="C274" s="9" t="s">
        <v>126</v>
      </c>
      <c r="D274" s="9" t="s">
        <v>17</v>
      </c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</row>
    <row r="275" spans="1:217" s="3" customFormat="1" ht="15.75" customHeight="1">
      <c r="A275" s="9">
        <f>273</f>
        <v>273</v>
      </c>
      <c r="B275" s="9" t="s">
        <v>283</v>
      </c>
      <c r="C275" s="9" t="s">
        <v>126</v>
      </c>
      <c r="D275" s="9" t="s">
        <v>10</v>
      </c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</row>
    <row r="276" spans="1:217" s="3" customFormat="1" ht="15.75" customHeight="1">
      <c r="A276" s="9">
        <f>274</f>
        <v>274</v>
      </c>
      <c r="B276" s="9" t="s">
        <v>284</v>
      </c>
      <c r="C276" s="9" t="s">
        <v>126</v>
      </c>
      <c r="D276" s="9" t="s">
        <v>7</v>
      </c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</row>
    <row r="277" spans="1:217" s="3" customFormat="1" ht="15.75" customHeight="1">
      <c r="A277" s="9">
        <f>275</f>
        <v>275</v>
      </c>
      <c r="B277" s="9" t="s">
        <v>285</v>
      </c>
      <c r="C277" s="9" t="s">
        <v>126</v>
      </c>
      <c r="D277" s="9" t="s">
        <v>17</v>
      </c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</row>
    <row r="278" spans="1:217" s="3" customFormat="1" ht="15.75" customHeight="1">
      <c r="A278" s="9">
        <f>276</f>
        <v>276</v>
      </c>
      <c r="B278" s="9" t="s">
        <v>286</v>
      </c>
      <c r="C278" s="9" t="s">
        <v>126</v>
      </c>
      <c r="D278" s="9" t="s">
        <v>7</v>
      </c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</row>
    <row r="279" spans="1:217" s="3" customFormat="1" ht="15.75" customHeight="1">
      <c r="A279" s="9">
        <f>277</f>
        <v>277</v>
      </c>
      <c r="B279" s="9" t="s">
        <v>287</v>
      </c>
      <c r="C279" s="9" t="s">
        <v>126</v>
      </c>
      <c r="D279" s="9" t="s">
        <v>10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</row>
    <row r="280" spans="1:217" s="3" customFormat="1" ht="15.75" customHeight="1">
      <c r="A280" s="9">
        <f>278</f>
        <v>278</v>
      </c>
      <c r="B280" s="9" t="s">
        <v>288</v>
      </c>
      <c r="C280" s="9" t="s">
        <v>126</v>
      </c>
      <c r="D280" s="9" t="s">
        <v>10</v>
      </c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</row>
    <row r="281" spans="1:217" s="3" customFormat="1" ht="15.75" customHeight="1">
      <c r="A281" s="9">
        <f>279</f>
        <v>279</v>
      </c>
      <c r="B281" s="9" t="s">
        <v>289</v>
      </c>
      <c r="C281" s="9" t="s">
        <v>126</v>
      </c>
      <c r="D281" s="9" t="s">
        <v>17</v>
      </c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</row>
    <row r="282" spans="1:217" s="3" customFormat="1" ht="15.75" customHeight="1">
      <c r="A282" s="9">
        <f>280</f>
        <v>280</v>
      </c>
      <c r="B282" s="9" t="s">
        <v>290</v>
      </c>
      <c r="C282" s="9" t="s">
        <v>126</v>
      </c>
      <c r="D282" s="9" t="s">
        <v>7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</row>
    <row r="283" spans="1:217" s="3" customFormat="1" ht="15.75" customHeight="1">
      <c r="A283" s="9">
        <f>281</f>
        <v>281</v>
      </c>
      <c r="B283" s="9" t="s">
        <v>291</v>
      </c>
      <c r="C283" s="9" t="s">
        <v>126</v>
      </c>
      <c r="D283" s="9" t="s">
        <v>17</v>
      </c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</row>
    <row r="284" spans="1:217" s="3" customFormat="1" ht="15.75" customHeight="1">
      <c r="A284" s="9">
        <f>282</f>
        <v>282</v>
      </c>
      <c r="B284" s="9" t="s">
        <v>292</v>
      </c>
      <c r="C284" s="9" t="s">
        <v>126</v>
      </c>
      <c r="D284" s="9" t="s">
        <v>17</v>
      </c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</row>
    <row r="285" spans="1:217" s="3" customFormat="1" ht="15.75" customHeight="1">
      <c r="A285" s="9">
        <f>283</f>
        <v>283</v>
      </c>
      <c r="B285" s="9" t="s">
        <v>293</v>
      </c>
      <c r="C285" s="9" t="s">
        <v>126</v>
      </c>
      <c r="D285" s="9" t="s">
        <v>10</v>
      </c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</row>
    <row r="286" spans="1:217" s="3" customFormat="1" ht="15.75" customHeight="1">
      <c r="A286" s="9">
        <f>284</f>
        <v>284</v>
      </c>
      <c r="B286" s="9" t="s">
        <v>294</v>
      </c>
      <c r="C286" s="9" t="s">
        <v>126</v>
      </c>
      <c r="D286" s="9" t="s">
        <v>7</v>
      </c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</row>
    <row r="287" spans="1:217" s="3" customFormat="1" ht="15.75" customHeight="1">
      <c r="A287" s="9">
        <f>285</f>
        <v>285</v>
      </c>
      <c r="B287" s="9" t="s">
        <v>295</v>
      </c>
      <c r="C287" s="9" t="s">
        <v>126</v>
      </c>
      <c r="D287" s="9" t="s">
        <v>10</v>
      </c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</row>
    <row r="288" spans="1:217" s="3" customFormat="1" ht="15.75" customHeight="1">
      <c r="A288" s="9">
        <f>286</f>
        <v>286</v>
      </c>
      <c r="B288" s="9" t="s">
        <v>296</v>
      </c>
      <c r="C288" s="9" t="s">
        <v>126</v>
      </c>
      <c r="D288" s="9" t="s">
        <v>7</v>
      </c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</row>
    <row r="289" spans="1:217" s="3" customFormat="1" ht="15.75" customHeight="1">
      <c r="A289" s="9">
        <f>287</f>
        <v>287</v>
      </c>
      <c r="B289" s="9" t="s">
        <v>297</v>
      </c>
      <c r="C289" s="9" t="s">
        <v>126</v>
      </c>
      <c r="D289" s="9" t="s">
        <v>17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</row>
    <row r="290" spans="1:217" s="3" customFormat="1" ht="15.75" customHeight="1">
      <c r="A290" s="9">
        <f>288</f>
        <v>288</v>
      </c>
      <c r="B290" s="9" t="s">
        <v>298</v>
      </c>
      <c r="C290" s="9" t="s">
        <v>126</v>
      </c>
      <c r="D290" s="9" t="s">
        <v>10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</row>
    <row r="291" spans="1:217" s="3" customFormat="1" ht="15.75" customHeight="1">
      <c r="A291" s="9">
        <f>289</f>
        <v>289</v>
      </c>
      <c r="B291" s="9" t="s">
        <v>299</v>
      </c>
      <c r="C291" s="9" t="s">
        <v>126</v>
      </c>
      <c r="D291" s="9" t="s">
        <v>7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</row>
    <row r="292" spans="1:217" s="3" customFormat="1" ht="15.75" customHeight="1">
      <c r="A292" s="9">
        <f>290</f>
        <v>290</v>
      </c>
      <c r="B292" s="9" t="s">
        <v>300</v>
      </c>
      <c r="C292" s="9" t="s">
        <v>126</v>
      </c>
      <c r="D292" s="9" t="s">
        <v>7</v>
      </c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</row>
    <row r="293" spans="1:217" s="3" customFormat="1" ht="15.75" customHeight="1">
      <c r="A293" s="9">
        <f>291</f>
        <v>291</v>
      </c>
      <c r="B293" s="9" t="s">
        <v>301</v>
      </c>
      <c r="C293" s="9" t="s">
        <v>126</v>
      </c>
      <c r="D293" s="9" t="s">
        <v>10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</row>
    <row r="294" spans="1:217" s="3" customFormat="1" ht="15.75" customHeight="1">
      <c r="A294" s="9">
        <f>292</f>
        <v>292</v>
      </c>
      <c r="B294" s="9" t="s">
        <v>302</v>
      </c>
      <c r="C294" s="9" t="s">
        <v>126</v>
      </c>
      <c r="D294" s="9" t="s">
        <v>10</v>
      </c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</row>
    <row r="295" spans="1:217" s="3" customFormat="1" ht="15.75" customHeight="1">
      <c r="A295" s="9">
        <f>293</f>
        <v>293</v>
      </c>
      <c r="B295" s="9" t="s">
        <v>303</v>
      </c>
      <c r="C295" s="9" t="s">
        <v>126</v>
      </c>
      <c r="D295" s="9" t="s">
        <v>7</v>
      </c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</row>
    <row r="296" spans="1:217" s="3" customFormat="1" ht="15.75" customHeight="1">
      <c r="A296" s="9">
        <f>294</f>
        <v>294</v>
      </c>
      <c r="B296" s="9" t="s">
        <v>304</v>
      </c>
      <c r="C296" s="9" t="s">
        <v>126</v>
      </c>
      <c r="D296" s="9" t="s">
        <v>7</v>
      </c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</row>
    <row r="297" spans="1:217" s="3" customFormat="1" ht="15.75" customHeight="1">
      <c r="A297" s="9">
        <f>295</f>
        <v>295</v>
      </c>
      <c r="B297" s="9" t="s">
        <v>305</v>
      </c>
      <c r="C297" s="9" t="s">
        <v>126</v>
      </c>
      <c r="D297" s="9" t="s">
        <v>10</v>
      </c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</row>
    <row r="298" spans="1:217" s="3" customFormat="1" ht="15.75" customHeight="1">
      <c r="A298" s="9">
        <f>296</f>
        <v>296</v>
      </c>
      <c r="B298" s="9" t="s">
        <v>306</v>
      </c>
      <c r="C298" s="9" t="s">
        <v>126</v>
      </c>
      <c r="D298" s="9" t="s">
        <v>17</v>
      </c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</row>
    <row r="299" spans="1:217" s="3" customFormat="1" ht="15.75" customHeight="1">
      <c r="A299" s="9">
        <f>297</f>
        <v>297</v>
      </c>
      <c r="B299" s="9" t="s">
        <v>307</v>
      </c>
      <c r="C299" s="9" t="s">
        <v>126</v>
      </c>
      <c r="D299" s="9" t="s">
        <v>10</v>
      </c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</row>
    <row r="300" spans="1:217" s="3" customFormat="1" ht="15.75" customHeight="1">
      <c r="A300" s="9">
        <f>298</f>
        <v>298</v>
      </c>
      <c r="B300" s="9" t="s">
        <v>308</v>
      </c>
      <c r="C300" s="9" t="s">
        <v>126</v>
      </c>
      <c r="D300" s="9" t="s">
        <v>7</v>
      </c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</row>
    <row r="301" spans="1:217" s="3" customFormat="1" ht="15.75" customHeight="1">
      <c r="A301" s="9">
        <f>299</f>
        <v>299</v>
      </c>
      <c r="B301" s="9" t="s">
        <v>309</v>
      </c>
      <c r="C301" s="9" t="s">
        <v>126</v>
      </c>
      <c r="D301" s="9" t="s">
        <v>17</v>
      </c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</row>
    <row r="302" spans="1:217" s="3" customFormat="1" ht="15.75" customHeight="1">
      <c r="A302" s="9">
        <f>300</f>
        <v>300</v>
      </c>
      <c r="B302" s="9" t="s">
        <v>310</v>
      </c>
      <c r="C302" s="9" t="s">
        <v>126</v>
      </c>
      <c r="D302" s="9" t="s">
        <v>17</v>
      </c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</row>
    <row r="303" spans="1:217" s="3" customFormat="1" ht="15.75" customHeight="1">
      <c r="A303" s="9">
        <f>301</f>
        <v>301</v>
      </c>
      <c r="B303" s="9" t="s">
        <v>311</v>
      </c>
      <c r="C303" s="9" t="s">
        <v>126</v>
      </c>
      <c r="D303" s="9" t="s">
        <v>7</v>
      </c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</row>
    <row r="304" spans="1:217" s="3" customFormat="1" ht="15.75" customHeight="1">
      <c r="A304" s="9">
        <f>302</f>
        <v>302</v>
      </c>
      <c r="B304" s="9" t="s">
        <v>312</v>
      </c>
      <c r="C304" s="9" t="s">
        <v>126</v>
      </c>
      <c r="D304" s="9" t="s">
        <v>17</v>
      </c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</row>
    <row r="305" spans="1:217" s="3" customFormat="1" ht="15.75" customHeight="1">
      <c r="A305" s="9">
        <f>303</f>
        <v>303</v>
      </c>
      <c r="B305" s="9" t="s">
        <v>313</v>
      </c>
      <c r="C305" s="9" t="s">
        <v>126</v>
      </c>
      <c r="D305" s="9" t="s">
        <v>10</v>
      </c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</row>
    <row r="306" spans="1:217" s="3" customFormat="1" ht="15.75" customHeight="1">
      <c r="A306" s="9">
        <f>304</f>
        <v>304</v>
      </c>
      <c r="B306" s="9" t="s">
        <v>314</v>
      </c>
      <c r="C306" s="9" t="s">
        <v>126</v>
      </c>
      <c r="D306" s="9" t="s">
        <v>7</v>
      </c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</row>
    <row r="307" spans="1:217" s="3" customFormat="1" ht="15.75" customHeight="1">
      <c r="A307" s="9">
        <f>305</f>
        <v>305</v>
      </c>
      <c r="B307" s="9" t="s">
        <v>315</v>
      </c>
      <c r="C307" s="9" t="s">
        <v>126</v>
      </c>
      <c r="D307" s="9" t="s">
        <v>10</v>
      </c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</row>
    <row r="308" spans="1:217" s="3" customFormat="1" ht="15.75" customHeight="1">
      <c r="A308" s="9">
        <f>306</f>
        <v>306</v>
      </c>
      <c r="B308" s="9" t="s">
        <v>316</v>
      </c>
      <c r="C308" s="9" t="s">
        <v>126</v>
      </c>
      <c r="D308" s="9" t="s">
        <v>10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</row>
    <row r="309" spans="1:217" s="3" customFormat="1" ht="15.75" customHeight="1">
      <c r="A309" s="9">
        <f>307</f>
        <v>307</v>
      </c>
      <c r="B309" s="9" t="s">
        <v>317</v>
      </c>
      <c r="C309" s="9" t="s">
        <v>126</v>
      </c>
      <c r="D309" s="9" t="s">
        <v>17</v>
      </c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</row>
    <row r="310" spans="1:217" s="3" customFormat="1" ht="15.75" customHeight="1">
      <c r="A310" s="9">
        <f>308</f>
        <v>308</v>
      </c>
      <c r="B310" s="9" t="s">
        <v>318</v>
      </c>
      <c r="C310" s="9" t="s">
        <v>126</v>
      </c>
      <c r="D310" s="9" t="s">
        <v>17</v>
      </c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</row>
    <row r="311" spans="1:217" s="3" customFormat="1" ht="15.75" customHeight="1">
      <c r="A311" s="9">
        <f>309</f>
        <v>309</v>
      </c>
      <c r="B311" s="9" t="s">
        <v>319</v>
      </c>
      <c r="C311" s="9" t="s">
        <v>126</v>
      </c>
      <c r="D311" s="9" t="s">
        <v>7</v>
      </c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</row>
    <row r="312" spans="1:217" s="3" customFormat="1" ht="15.75" customHeight="1">
      <c r="A312" s="9">
        <f>310</f>
        <v>310</v>
      </c>
      <c r="B312" s="9" t="s">
        <v>320</v>
      </c>
      <c r="C312" s="9" t="s">
        <v>126</v>
      </c>
      <c r="D312" s="9" t="s">
        <v>7</v>
      </c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</row>
    <row r="313" spans="1:217" s="3" customFormat="1" ht="15.75" customHeight="1">
      <c r="A313" s="9">
        <f>311</f>
        <v>311</v>
      </c>
      <c r="B313" s="9" t="s">
        <v>321</v>
      </c>
      <c r="C313" s="9" t="s">
        <v>126</v>
      </c>
      <c r="D313" s="9" t="s">
        <v>7</v>
      </c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</row>
    <row r="314" spans="1:217" s="3" customFormat="1" ht="15.75" customHeight="1">
      <c r="A314" s="9">
        <f>312</f>
        <v>312</v>
      </c>
      <c r="B314" s="9" t="s">
        <v>322</v>
      </c>
      <c r="C314" s="9" t="s">
        <v>126</v>
      </c>
      <c r="D314" s="9" t="s">
        <v>10</v>
      </c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</row>
    <row r="315" spans="1:217" s="3" customFormat="1" ht="15.75" customHeight="1">
      <c r="A315" s="9">
        <f>313</f>
        <v>313</v>
      </c>
      <c r="B315" s="9" t="s">
        <v>323</v>
      </c>
      <c r="C315" s="9" t="s">
        <v>126</v>
      </c>
      <c r="D315" s="9" t="s">
        <v>7</v>
      </c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</row>
    <row r="316" spans="1:217" s="3" customFormat="1" ht="15.75" customHeight="1">
      <c r="A316" s="9">
        <f>314</f>
        <v>314</v>
      </c>
      <c r="B316" s="9" t="s">
        <v>324</v>
      </c>
      <c r="C316" s="9" t="s">
        <v>126</v>
      </c>
      <c r="D316" s="9" t="s">
        <v>7</v>
      </c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</row>
    <row r="317" spans="1:217" s="3" customFormat="1" ht="15.75" customHeight="1">
      <c r="A317" s="9">
        <f>315</f>
        <v>315</v>
      </c>
      <c r="B317" s="9" t="s">
        <v>325</v>
      </c>
      <c r="C317" s="9" t="s">
        <v>126</v>
      </c>
      <c r="D317" s="9" t="s">
        <v>10</v>
      </c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</row>
    <row r="318" spans="1:217" s="3" customFormat="1" ht="15.75" customHeight="1">
      <c r="A318" s="9">
        <f>316</f>
        <v>316</v>
      </c>
      <c r="B318" s="9" t="s">
        <v>326</v>
      </c>
      <c r="C318" s="9" t="s">
        <v>126</v>
      </c>
      <c r="D318" s="9" t="s">
        <v>7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</row>
    <row r="319" spans="1:217" s="3" customFormat="1" ht="15.75" customHeight="1">
      <c r="A319" s="9">
        <f>317</f>
        <v>317</v>
      </c>
      <c r="B319" s="9" t="s">
        <v>327</v>
      </c>
      <c r="C319" s="9" t="s">
        <v>126</v>
      </c>
      <c r="D319" s="9" t="s">
        <v>7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</row>
    <row r="320" spans="1:217" s="3" customFormat="1" ht="15.75" customHeight="1">
      <c r="A320" s="9">
        <f>318</f>
        <v>318</v>
      </c>
      <c r="B320" s="9" t="s">
        <v>328</v>
      </c>
      <c r="C320" s="9" t="s">
        <v>126</v>
      </c>
      <c r="D320" s="9" t="s">
        <v>7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</row>
    <row r="321" spans="1:217" s="3" customFormat="1" ht="15.75" customHeight="1">
      <c r="A321" s="9">
        <f>319</f>
        <v>319</v>
      </c>
      <c r="B321" s="9" t="s">
        <v>329</v>
      </c>
      <c r="C321" s="9" t="s">
        <v>126</v>
      </c>
      <c r="D321" s="9" t="s">
        <v>10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</row>
    <row r="322" spans="1:217" s="3" customFormat="1" ht="15.75" customHeight="1">
      <c r="A322" s="9">
        <f>320</f>
        <v>320</v>
      </c>
      <c r="B322" s="9" t="s">
        <v>330</v>
      </c>
      <c r="C322" s="9" t="s">
        <v>126</v>
      </c>
      <c r="D322" s="9" t="s">
        <v>7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</row>
    <row r="323" spans="1:217" s="3" customFormat="1" ht="15.75" customHeight="1">
      <c r="A323" s="9">
        <f>321</f>
        <v>321</v>
      </c>
      <c r="B323" s="9" t="s">
        <v>331</v>
      </c>
      <c r="C323" s="9" t="s">
        <v>126</v>
      </c>
      <c r="D323" s="9" t="s">
        <v>17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</row>
    <row r="324" spans="1:217" s="3" customFormat="1" ht="15.75" customHeight="1">
      <c r="A324" s="9">
        <f>322</f>
        <v>322</v>
      </c>
      <c r="B324" s="9" t="s">
        <v>332</v>
      </c>
      <c r="C324" s="9" t="s">
        <v>126</v>
      </c>
      <c r="D324" s="9" t="s">
        <v>17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</row>
    <row r="325" spans="1:217" s="3" customFormat="1" ht="15.75" customHeight="1">
      <c r="A325" s="9">
        <f>323</f>
        <v>323</v>
      </c>
      <c r="B325" s="9" t="s">
        <v>333</v>
      </c>
      <c r="C325" s="9" t="s">
        <v>126</v>
      </c>
      <c r="D325" s="9" t="s">
        <v>17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</row>
    <row r="326" spans="1:217" s="3" customFormat="1" ht="15.75" customHeight="1">
      <c r="A326" s="9">
        <f>324</f>
        <v>324</v>
      </c>
      <c r="B326" s="9" t="s">
        <v>334</v>
      </c>
      <c r="C326" s="9" t="s">
        <v>126</v>
      </c>
      <c r="D326" s="9" t="s">
        <v>17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</row>
    <row r="327" spans="1:217" s="3" customFormat="1" ht="15.75" customHeight="1">
      <c r="A327" s="9">
        <f>325</f>
        <v>325</v>
      </c>
      <c r="B327" s="9" t="s">
        <v>335</v>
      </c>
      <c r="C327" s="9" t="s">
        <v>126</v>
      </c>
      <c r="D327" s="9" t="s">
        <v>7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</row>
    <row r="328" spans="1:217" s="3" customFormat="1" ht="15.75" customHeight="1">
      <c r="A328" s="9">
        <f>326</f>
        <v>326</v>
      </c>
      <c r="B328" s="9" t="s">
        <v>336</v>
      </c>
      <c r="C328" s="9" t="s">
        <v>126</v>
      </c>
      <c r="D328" s="9" t="s">
        <v>10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</row>
    <row r="329" spans="1:217" s="3" customFormat="1" ht="15.75" customHeight="1">
      <c r="A329" s="9">
        <f>327</f>
        <v>327</v>
      </c>
      <c r="B329" s="9" t="s">
        <v>337</v>
      </c>
      <c r="C329" s="9" t="s">
        <v>126</v>
      </c>
      <c r="D329" s="9" t="s">
        <v>17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</row>
    <row r="330" spans="1:217" s="3" customFormat="1" ht="15.75" customHeight="1">
      <c r="A330" s="9">
        <f>328</f>
        <v>328</v>
      </c>
      <c r="B330" s="9" t="s">
        <v>338</v>
      </c>
      <c r="C330" s="9" t="s">
        <v>126</v>
      </c>
      <c r="D330" s="9" t="s">
        <v>7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</row>
    <row r="331" spans="1:217" s="3" customFormat="1" ht="15.75" customHeight="1">
      <c r="A331" s="9">
        <f>329</f>
        <v>329</v>
      </c>
      <c r="B331" s="9" t="s">
        <v>339</v>
      </c>
      <c r="C331" s="9" t="s">
        <v>126</v>
      </c>
      <c r="D331" s="9" t="s">
        <v>17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</row>
    <row r="332" spans="1:217" s="3" customFormat="1" ht="15.75" customHeight="1">
      <c r="A332" s="9">
        <f>330</f>
        <v>330</v>
      </c>
      <c r="B332" s="9" t="s">
        <v>340</v>
      </c>
      <c r="C332" s="9" t="s">
        <v>126</v>
      </c>
      <c r="D332" s="9" t="s">
        <v>7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</row>
    <row r="333" spans="1:217" s="3" customFormat="1" ht="15.75" customHeight="1">
      <c r="A333" s="9">
        <f>331</f>
        <v>331</v>
      </c>
      <c r="B333" s="9" t="s">
        <v>341</v>
      </c>
      <c r="C333" s="9" t="s">
        <v>126</v>
      </c>
      <c r="D333" s="9" t="s">
        <v>10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</row>
    <row r="334" spans="1:217" s="3" customFormat="1" ht="15.75" customHeight="1">
      <c r="A334" s="9">
        <f>332</f>
        <v>332</v>
      </c>
      <c r="B334" s="9" t="s">
        <v>342</v>
      </c>
      <c r="C334" s="9" t="s">
        <v>126</v>
      </c>
      <c r="D334" s="9" t="s">
        <v>7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</row>
    <row r="335" spans="1:217" s="3" customFormat="1" ht="15.75" customHeight="1">
      <c r="A335" s="9">
        <f>333</f>
        <v>333</v>
      </c>
      <c r="B335" s="9" t="s">
        <v>343</v>
      </c>
      <c r="C335" s="9" t="s">
        <v>126</v>
      </c>
      <c r="D335" s="9" t="s">
        <v>17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</row>
    <row r="336" spans="1:217" s="3" customFormat="1" ht="15.75" customHeight="1">
      <c r="A336" s="9">
        <f>334</f>
        <v>334</v>
      </c>
      <c r="B336" s="9" t="s">
        <v>344</v>
      </c>
      <c r="C336" s="9" t="s">
        <v>126</v>
      </c>
      <c r="D336" s="9" t="s">
        <v>10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</row>
    <row r="337" spans="1:217" s="3" customFormat="1" ht="15.75" customHeight="1">
      <c r="A337" s="9">
        <f>335</f>
        <v>335</v>
      </c>
      <c r="B337" s="9" t="s">
        <v>345</v>
      </c>
      <c r="C337" s="9" t="s">
        <v>126</v>
      </c>
      <c r="D337" s="9" t="s">
        <v>10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</row>
    <row r="338" spans="1:217" s="3" customFormat="1" ht="15.75" customHeight="1">
      <c r="A338" s="9">
        <f>336</f>
        <v>336</v>
      </c>
      <c r="B338" s="9" t="s">
        <v>346</v>
      </c>
      <c r="C338" s="9" t="s">
        <v>126</v>
      </c>
      <c r="D338" s="9" t="s">
        <v>7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</row>
    <row r="339" spans="1:217" s="3" customFormat="1" ht="15.75" customHeight="1">
      <c r="A339" s="9">
        <f>337</f>
        <v>337</v>
      </c>
      <c r="B339" s="9" t="s">
        <v>347</v>
      </c>
      <c r="C339" s="9" t="s">
        <v>126</v>
      </c>
      <c r="D339" s="9" t="s">
        <v>7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</row>
    <row r="340" spans="1:217" s="3" customFormat="1" ht="15.75" customHeight="1">
      <c r="A340" s="9">
        <f>338</f>
        <v>338</v>
      </c>
      <c r="B340" s="9" t="s">
        <v>348</v>
      </c>
      <c r="C340" s="9" t="s">
        <v>126</v>
      </c>
      <c r="D340" s="9" t="s">
        <v>17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</row>
    <row r="341" spans="1:217" s="3" customFormat="1" ht="15.75" customHeight="1">
      <c r="A341" s="9">
        <f>339</f>
        <v>339</v>
      </c>
      <c r="B341" s="9" t="s">
        <v>349</v>
      </c>
      <c r="C341" s="9" t="s">
        <v>126</v>
      </c>
      <c r="D341" s="9" t="s">
        <v>7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</row>
    <row r="342" spans="1:217" s="3" customFormat="1" ht="15.75" customHeight="1">
      <c r="A342" s="9">
        <f>340</f>
        <v>340</v>
      </c>
      <c r="B342" s="9" t="s">
        <v>350</v>
      </c>
      <c r="C342" s="9" t="s">
        <v>126</v>
      </c>
      <c r="D342" s="9" t="s">
        <v>7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</row>
    <row r="343" spans="1:217" s="3" customFormat="1" ht="15.75" customHeight="1">
      <c r="A343" s="9">
        <f>341</f>
        <v>341</v>
      </c>
      <c r="B343" s="9" t="s">
        <v>351</v>
      </c>
      <c r="C343" s="9" t="s">
        <v>126</v>
      </c>
      <c r="D343" s="9" t="s">
        <v>7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</row>
    <row r="344" spans="1:217" s="3" customFormat="1" ht="15.75" customHeight="1">
      <c r="A344" s="9">
        <f>342</f>
        <v>342</v>
      </c>
      <c r="B344" s="9" t="s">
        <v>352</v>
      </c>
      <c r="C344" s="9" t="s">
        <v>126</v>
      </c>
      <c r="D344" s="9" t="s">
        <v>17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</row>
    <row r="345" spans="1:217" s="3" customFormat="1" ht="15.75" customHeight="1">
      <c r="A345" s="9">
        <f>343</f>
        <v>343</v>
      </c>
      <c r="B345" s="9" t="s">
        <v>353</v>
      </c>
      <c r="C345" s="9" t="s">
        <v>354</v>
      </c>
      <c r="D345" s="9" t="s">
        <v>17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</row>
    <row r="346" spans="1:217" s="3" customFormat="1" ht="15.75" customHeight="1">
      <c r="A346" s="9">
        <f>344</f>
        <v>344</v>
      </c>
      <c r="B346" s="9" t="s">
        <v>355</v>
      </c>
      <c r="C346" s="9" t="s">
        <v>354</v>
      </c>
      <c r="D346" s="9" t="s">
        <v>7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</row>
    <row r="347" spans="1:217" s="3" customFormat="1" ht="15.75" customHeight="1">
      <c r="A347" s="9">
        <f>345</f>
        <v>345</v>
      </c>
      <c r="B347" s="9" t="s">
        <v>356</v>
      </c>
      <c r="C347" s="9" t="s">
        <v>354</v>
      </c>
      <c r="D347" s="9" t="s">
        <v>7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</row>
    <row r="348" spans="1:217" s="3" customFormat="1" ht="15.75" customHeight="1">
      <c r="A348" s="9">
        <f>346</f>
        <v>346</v>
      </c>
      <c r="B348" s="9" t="s">
        <v>357</v>
      </c>
      <c r="C348" s="9" t="s">
        <v>354</v>
      </c>
      <c r="D348" s="9" t="s">
        <v>10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</row>
    <row r="349" spans="1:217" s="3" customFormat="1" ht="15.75" customHeight="1">
      <c r="A349" s="9">
        <f>347</f>
        <v>347</v>
      </c>
      <c r="B349" s="9" t="s">
        <v>358</v>
      </c>
      <c r="C349" s="9" t="s">
        <v>354</v>
      </c>
      <c r="D349" s="9" t="s">
        <v>10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</row>
    <row r="350" spans="1:217" s="3" customFormat="1" ht="15.75" customHeight="1">
      <c r="A350" s="9">
        <f>348</f>
        <v>348</v>
      </c>
      <c r="B350" s="9" t="s">
        <v>359</v>
      </c>
      <c r="C350" s="9" t="s">
        <v>354</v>
      </c>
      <c r="D350" s="9" t="s">
        <v>10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</row>
    <row r="351" spans="1:217" s="3" customFormat="1" ht="15.75" customHeight="1">
      <c r="A351" s="9">
        <f>349</f>
        <v>349</v>
      </c>
      <c r="B351" s="9" t="s">
        <v>360</v>
      </c>
      <c r="C351" s="9" t="s">
        <v>354</v>
      </c>
      <c r="D351" s="9" t="s">
        <v>17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</row>
    <row r="352" spans="1:217" s="3" customFormat="1" ht="15.75" customHeight="1">
      <c r="A352" s="9">
        <f>350</f>
        <v>350</v>
      </c>
      <c r="B352" s="9" t="s">
        <v>361</v>
      </c>
      <c r="C352" s="9" t="s">
        <v>354</v>
      </c>
      <c r="D352" s="9" t="s">
        <v>10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</row>
    <row r="353" spans="1:217" s="3" customFormat="1" ht="15.75" customHeight="1">
      <c r="A353" s="9">
        <f>351</f>
        <v>351</v>
      </c>
      <c r="B353" s="9" t="s">
        <v>355</v>
      </c>
      <c r="C353" s="9" t="s">
        <v>354</v>
      </c>
      <c r="D353" s="9" t="s">
        <v>17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</row>
    <row r="354" spans="1:217" s="3" customFormat="1" ht="15.75" customHeight="1">
      <c r="A354" s="9">
        <f>352</f>
        <v>352</v>
      </c>
      <c r="B354" s="9" t="s">
        <v>362</v>
      </c>
      <c r="C354" s="9" t="s">
        <v>354</v>
      </c>
      <c r="D354" s="9" t="s">
        <v>10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</row>
    <row r="355" spans="1:217" s="3" customFormat="1" ht="15.75" customHeight="1">
      <c r="A355" s="9">
        <f>353</f>
        <v>353</v>
      </c>
      <c r="B355" s="9" t="s">
        <v>363</v>
      </c>
      <c r="C355" s="9" t="s">
        <v>354</v>
      </c>
      <c r="D355" s="9" t="s">
        <v>7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</row>
    <row r="356" spans="1:217" s="3" customFormat="1" ht="15.75" customHeight="1">
      <c r="A356" s="9">
        <f>354</f>
        <v>354</v>
      </c>
      <c r="B356" s="9" t="s">
        <v>364</v>
      </c>
      <c r="C356" s="9" t="s">
        <v>354</v>
      </c>
      <c r="D356" s="9" t="s">
        <v>10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</row>
    <row r="357" spans="1:217" s="3" customFormat="1" ht="15.75" customHeight="1">
      <c r="A357" s="9">
        <f>355</f>
        <v>355</v>
      </c>
      <c r="B357" s="9" t="s">
        <v>365</v>
      </c>
      <c r="C357" s="9" t="s">
        <v>354</v>
      </c>
      <c r="D357" s="9" t="s">
        <v>10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</row>
    <row r="358" spans="1:217" s="3" customFormat="1" ht="15.75" customHeight="1">
      <c r="A358" s="9">
        <f>356</f>
        <v>356</v>
      </c>
      <c r="B358" s="9" t="s">
        <v>366</v>
      </c>
      <c r="C358" s="9" t="s">
        <v>354</v>
      </c>
      <c r="D358" s="9" t="s">
        <v>17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</row>
    <row r="359" spans="1:217" s="3" customFormat="1" ht="15.75" customHeight="1">
      <c r="A359" s="9">
        <f>357</f>
        <v>357</v>
      </c>
      <c r="B359" s="9" t="s">
        <v>367</v>
      </c>
      <c r="C359" s="9" t="s">
        <v>354</v>
      </c>
      <c r="D359" s="9" t="s">
        <v>10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</row>
    <row r="360" spans="1:217" s="3" customFormat="1" ht="15.75" customHeight="1">
      <c r="A360" s="9">
        <f>358</f>
        <v>358</v>
      </c>
      <c r="B360" s="9" t="s">
        <v>368</v>
      </c>
      <c r="C360" s="9" t="s">
        <v>354</v>
      </c>
      <c r="D360" s="9" t="s">
        <v>10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</row>
    <row r="361" spans="1:217" s="3" customFormat="1" ht="15.75" customHeight="1">
      <c r="A361" s="9">
        <f>359</f>
        <v>359</v>
      </c>
      <c r="B361" s="9" t="s">
        <v>369</v>
      </c>
      <c r="C361" s="9" t="s">
        <v>354</v>
      </c>
      <c r="D361" s="9" t="s">
        <v>7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</row>
    <row r="362" spans="1:217" s="3" customFormat="1" ht="15.75" customHeight="1">
      <c r="A362" s="9">
        <f>360</f>
        <v>360</v>
      </c>
      <c r="B362" s="9" t="s">
        <v>370</v>
      </c>
      <c r="C362" s="9" t="s">
        <v>354</v>
      </c>
      <c r="D362" s="9" t="s">
        <v>10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</row>
    <row r="363" spans="1:217" s="3" customFormat="1" ht="15.75" customHeight="1">
      <c r="A363" s="9">
        <f>361</f>
        <v>361</v>
      </c>
      <c r="B363" s="9" t="s">
        <v>371</v>
      </c>
      <c r="C363" s="9" t="s">
        <v>354</v>
      </c>
      <c r="D363" s="9" t="s">
        <v>7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</row>
    <row r="364" spans="1:217" s="3" customFormat="1" ht="15.75" customHeight="1">
      <c r="A364" s="9">
        <f>362</f>
        <v>362</v>
      </c>
      <c r="B364" s="9" t="s">
        <v>372</v>
      </c>
      <c r="C364" s="9" t="s">
        <v>354</v>
      </c>
      <c r="D364" s="9" t="s">
        <v>7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</row>
    <row r="365" spans="1:217" s="3" customFormat="1" ht="15.75" customHeight="1">
      <c r="A365" s="9">
        <f>363</f>
        <v>363</v>
      </c>
      <c r="B365" s="9" t="s">
        <v>373</v>
      </c>
      <c r="C365" s="9" t="s">
        <v>354</v>
      </c>
      <c r="D365" s="9" t="s">
        <v>7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</row>
    <row r="366" spans="1:217" s="3" customFormat="1" ht="15.75" customHeight="1">
      <c r="A366" s="9">
        <f>364</f>
        <v>364</v>
      </c>
      <c r="B366" s="9" t="s">
        <v>374</v>
      </c>
      <c r="C366" s="9" t="s">
        <v>354</v>
      </c>
      <c r="D366" s="9" t="s">
        <v>10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</row>
    <row r="367" spans="1:217" s="3" customFormat="1" ht="15.75" customHeight="1">
      <c r="A367" s="9">
        <f>365</f>
        <v>365</v>
      </c>
      <c r="B367" s="9" t="s">
        <v>375</v>
      </c>
      <c r="C367" s="9" t="s">
        <v>354</v>
      </c>
      <c r="D367" s="9" t="s">
        <v>10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</row>
    <row r="368" spans="1:217" s="3" customFormat="1" ht="15.75" customHeight="1">
      <c r="A368" s="9">
        <f>366</f>
        <v>366</v>
      </c>
      <c r="B368" s="9" t="s">
        <v>376</v>
      </c>
      <c r="C368" s="9" t="s">
        <v>354</v>
      </c>
      <c r="D368" s="9" t="s">
        <v>17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</row>
    <row r="369" spans="1:217" s="3" customFormat="1" ht="15.75" customHeight="1">
      <c r="A369" s="9">
        <f>367</f>
        <v>367</v>
      </c>
      <c r="B369" s="9" t="s">
        <v>377</v>
      </c>
      <c r="C369" s="9" t="s">
        <v>354</v>
      </c>
      <c r="D369" s="9" t="s">
        <v>7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</row>
    <row r="370" spans="1:217" s="3" customFormat="1" ht="15.75" customHeight="1">
      <c r="A370" s="9">
        <f>368</f>
        <v>368</v>
      </c>
      <c r="B370" s="9" t="s">
        <v>378</v>
      </c>
      <c r="C370" s="9" t="s">
        <v>354</v>
      </c>
      <c r="D370" s="9" t="s">
        <v>10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</row>
    <row r="371" spans="1:217" s="3" customFormat="1" ht="15.75" customHeight="1">
      <c r="A371" s="9">
        <f>369</f>
        <v>369</v>
      </c>
      <c r="B371" s="9" t="s">
        <v>379</v>
      </c>
      <c r="C371" s="9" t="s">
        <v>354</v>
      </c>
      <c r="D371" s="9" t="s">
        <v>10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</row>
    <row r="372" spans="1:217" s="3" customFormat="1" ht="15.75" customHeight="1">
      <c r="A372" s="9">
        <f>370</f>
        <v>370</v>
      </c>
      <c r="B372" s="9" t="s">
        <v>380</v>
      </c>
      <c r="C372" s="9" t="s">
        <v>354</v>
      </c>
      <c r="D372" s="9" t="s">
        <v>7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</row>
    <row r="373" spans="1:217" s="3" customFormat="1" ht="15.75" customHeight="1">
      <c r="A373" s="9">
        <f>371</f>
        <v>371</v>
      </c>
      <c r="B373" s="9" t="s">
        <v>381</v>
      </c>
      <c r="C373" s="9" t="s">
        <v>354</v>
      </c>
      <c r="D373" s="9" t="s">
        <v>7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</row>
    <row r="374" spans="1:217" s="3" customFormat="1" ht="15.75" customHeight="1">
      <c r="A374" s="9">
        <f>372</f>
        <v>372</v>
      </c>
      <c r="B374" s="9" t="s">
        <v>382</v>
      </c>
      <c r="C374" s="9" t="s">
        <v>354</v>
      </c>
      <c r="D374" s="9" t="s">
        <v>10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</row>
    <row r="375" spans="1:217" s="3" customFormat="1" ht="15.75" customHeight="1">
      <c r="A375" s="9">
        <f>373</f>
        <v>373</v>
      </c>
      <c r="B375" s="9" t="s">
        <v>383</v>
      </c>
      <c r="C375" s="9" t="s">
        <v>354</v>
      </c>
      <c r="D375" s="9" t="s">
        <v>7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</row>
    <row r="376" spans="1:217" s="3" customFormat="1" ht="15.75" customHeight="1">
      <c r="A376" s="9">
        <f>374</f>
        <v>374</v>
      </c>
      <c r="B376" s="9" t="s">
        <v>384</v>
      </c>
      <c r="C376" s="9" t="s">
        <v>354</v>
      </c>
      <c r="D376" s="9" t="s">
        <v>17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</row>
    <row r="377" spans="1:217" s="3" customFormat="1" ht="15.75" customHeight="1">
      <c r="A377" s="9">
        <f>375</f>
        <v>375</v>
      </c>
      <c r="B377" s="9" t="s">
        <v>385</v>
      </c>
      <c r="C377" s="9" t="s">
        <v>354</v>
      </c>
      <c r="D377" s="9" t="s">
        <v>10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</row>
    <row r="378" spans="1:217" s="3" customFormat="1" ht="15.75" customHeight="1">
      <c r="A378" s="9">
        <f>376</f>
        <v>376</v>
      </c>
      <c r="B378" s="9" t="s">
        <v>386</v>
      </c>
      <c r="C378" s="9" t="s">
        <v>354</v>
      </c>
      <c r="D378" s="9" t="s">
        <v>17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</row>
    <row r="379" spans="1:217" s="3" customFormat="1" ht="15.75" customHeight="1">
      <c r="A379" s="9">
        <f>377</f>
        <v>377</v>
      </c>
      <c r="B379" s="9" t="s">
        <v>387</v>
      </c>
      <c r="C379" s="9" t="s">
        <v>354</v>
      </c>
      <c r="D379" s="9" t="s">
        <v>17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</row>
    <row r="380" spans="1:217" s="3" customFormat="1" ht="15.75" customHeight="1">
      <c r="A380" s="9">
        <f>378</f>
        <v>378</v>
      </c>
      <c r="B380" s="9" t="s">
        <v>388</v>
      </c>
      <c r="C380" s="9" t="s">
        <v>354</v>
      </c>
      <c r="D380" s="9" t="s">
        <v>10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</row>
    <row r="381" spans="1:217" s="3" customFormat="1" ht="15.75" customHeight="1">
      <c r="A381" s="9">
        <f>379</f>
        <v>379</v>
      </c>
      <c r="B381" s="9" t="s">
        <v>389</v>
      </c>
      <c r="C381" s="9" t="s">
        <v>354</v>
      </c>
      <c r="D381" s="9" t="s">
        <v>10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</row>
    <row r="382" spans="1:217" s="3" customFormat="1" ht="15.75" customHeight="1">
      <c r="A382" s="9">
        <f>380</f>
        <v>380</v>
      </c>
      <c r="B382" s="9" t="s">
        <v>390</v>
      </c>
      <c r="C382" s="9" t="s">
        <v>354</v>
      </c>
      <c r="D382" s="9" t="s">
        <v>17</v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</row>
    <row r="383" spans="1:217" s="3" customFormat="1" ht="15.75" customHeight="1">
      <c r="A383" s="9">
        <f>381</f>
        <v>381</v>
      </c>
      <c r="B383" s="9" t="s">
        <v>391</v>
      </c>
      <c r="C383" s="9" t="s">
        <v>354</v>
      </c>
      <c r="D383" s="9" t="s">
        <v>10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</row>
    <row r="384" spans="1:217" s="3" customFormat="1" ht="15.75" customHeight="1">
      <c r="A384" s="9">
        <f>382</f>
        <v>382</v>
      </c>
      <c r="B384" s="9" t="s">
        <v>392</v>
      </c>
      <c r="C384" s="9" t="s">
        <v>354</v>
      </c>
      <c r="D384" s="9" t="s">
        <v>7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</row>
    <row r="385" spans="1:217" s="3" customFormat="1" ht="15.75" customHeight="1">
      <c r="A385" s="9">
        <f>383</f>
        <v>383</v>
      </c>
      <c r="B385" s="9" t="s">
        <v>393</v>
      </c>
      <c r="C385" s="9" t="s">
        <v>354</v>
      </c>
      <c r="D385" s="9" t="s">
        <v>7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</row>
    <row r="386" spans="1:217" s="3" customFormat="1" ht="15.75" customHeight="1">
      <c r="A386" s="9">
        <f>384</f>
        <v>384</v>
      </c>
      <c r="B386" s="9" t="s">
        <v>394</v>
      </c>
      <c r="C386" s="9" t="s">
        <v>354</v>
      </c>
      <c r="D386" s="9" t="s">
        <v>7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</row>
    <row r="387" spans="1:217" s="3" customFormat="1" ht="15.75" customHeight="1">
      <c r="A387" s="9">
        <f>385</f>
        <v>385</v>
      </c>
      <c r="B387" s="9" t="s">
        <v>395</v>
      </c>
      <c r="C387" s="9" t="s">
        <v>354</v>
      </c>
      <c r="D387" s="9" t="s">
        <v>7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</row>
    <row r="388" spans="1:217" s="3" customFormat="1" ht="15.75" customHeight="1">
      <c r="A388" s="9">
        <f>386</f>
        <v>386</v>
      </c>
      <c r="B388" s="9" t="s">
        <v>396</v>
      </c>
      <c r="C388" s="9" t="s">
        <v>354</v>
      </c>
      <c r="D388" s="9" t="s">
        <v>7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</row>
    <row r="389" spans="1:217" s="3" customFormat="1" ht="15.75" customHeight="1">
      <c r="A389" s="9">
        <f>387</f>
        <v>387</v>
      </c>
      <c r="B389" s="9" t="s">
        <v>397</v>
      </c>
      <c r="C389" s="9" t="s">
        <v>354</v>
      </c>
      <c r="D389" s="9" t="s">
        <v>10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</row>
    <row r="390" spans="1:217" s="3" customFormat="1" ht="15.75" customHeight="1">
      <c r="A390" s="9">
        <f>388</f>
        <v>388</v>
      </c>
      <c r="B390" s="9" t="s">
        <v>398</v>
      </c>
      <c r="C390" s="9" t="s">
        <v>354</v>
      </c>
      <c r="D390" s="9" t="s">
        <v>7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</row>
    <row r="391" spans="1:217" s="3" customFormat="1" ht="15.75" customHeight="1">
      <c r="A391" s="9">
        <f>389</f>
        <v>389</v>
      </c>
      <c r="B391" s="9" t="s">
        <v>399</v>
      </c>
      <c r="C391" s="9" t="s">
        <v>354</v>
      </c>
      <c r="D391" s="9" t="s">
        <v>7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</row>
    <row r="392" spans="1:217" s="3" customFormat="1" ht="15.75" customHeight="1">
      <c r="A392" s="9">
        <f>390</f>
        <v>390</v>
      </c>
      <c r="B392" s="9" t="s">
        <v>400</v>
      </c>
      <c r="C392" s="9" t="s">
        <v>354</v>
      </c>
      <c r="D392" s="9" t="s">
        <v>10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</row>
    <row r="393" spans="1:217" s="3" customFormat="1" ht="15.75" customHeight="1">
      <c r="A393" s="9">
        <f>391</f>
        <v>391</v>
      </c>
      <c r="B393" s="9" t="s">
        <v>401</v>
      </c>
      <c r="C393" s="9" t="s">
        <v>354</v>
      </c>
      <c r="D393" s="9" t="s">
        <v>17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</row>
    <row r="394" spans="1:217" s="3" customFormat="1" ht="15.75" customHeight="1">
      <c r="A394" s="9">
        <f>392</f>
        <v>392</v>
      </c>
      <c r="B394" s="9" t="s">
        <v>402</v>
      </c>
      <c r="C394" s="9" t="s">
        <v>354</v>
      </c>
      <c r="D394" s="9" t="s">
        <v>10</v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</row>
    <row r="395" spans="1:217" s="3" customFormat="1" ht="15.75" customHeight="1">
      <c r="A395" s="9">
        <f>393</f>
        <v>393</v>
      </c>
      <c r="B395" s="9" t="s">
        <v>403</v>
      </c>
      <c r="C395" s="9" t="s">
        <v>354</v>
      </c>
      <c r="D395" s="9" t="s">
        <v>7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</row>
    <row r="396" spans="1:217" s="3" customFormat="1" ht="15.75" customHeight="1">
      <c r="A396" s="9">
        <f>394</f>
        <v>394</v>
      </c>
      <c r="B396" s="9" t="s">
        <v>404</v>
      </c>
      <c r="C396" s="9" t="s">
        <v>354</v>
      </c>
      <c r="D396" s="9" t="s">
        <v>7</v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</row>
    <row r="397" spans="1:217" s="3" customFormat="1" ht="15.75" customHeight="1">
      <c r="A397" s="9">
        <f>395</f>
        <v>395</v>
      </c>
      <c r="B397" s="9" t="s">
        <v>405</v>
      </c>
      <c r="C397" s="9" t="s">
        <v>354</v>
      </c>
      <c r="D397" s="9" t="s">
        <v>7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</row>
    <row r="398" spans="1:217" s="3" customFormat="1" ht="15.75" customHeight="1">
      <c r="A398" s="9">
        <f>396</f>
        <v>396</v>
      </c>
      <c r="B398" s="9" t="s">
        <v>406</v>
      </c>
      <c r="C398" s="9" t="s">
        <v>354</v>
      </c>
      <c r="D398" s="9" t="s">
        <v>10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</row>
    <row r="399" spans="1:217" s="3" customFormat="1" ht="15.75" customHeight="1">
      <c r="A399" s="9">
        <f>397</f>
        <v>397</v>
      </c>
      <c r="B399" s="9" t="s">
        <v>407</v>
      </c>
      <c r="C399" s="9" t="s">
        <v>354</v>
      </c>
      <c r="D399" s="9" t="s">
        <v>7</v>
      </c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</row>
    <row r="400" spans="1:217" s="3" customFormat="1" ht="15.75" customHeight="1">
      <c r="A400" s="9">
        <f>398</f>
        <v>398</v>
      </c>
      <c r="B400" s="9" t="s">
        <v>408</v>
      </c>
      <c r="C400" s="9" t="s">
        <v>354</v>
      </c>
      <c r="D400" s="9" t="s">
        <v>7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</row>
    <row r="401" spans="1:217" s="3" customFormat="1" ht="15.75" customHeight="1">
      <c r="A401" s="9">
        <f>399</f>
        <v>399</v>
      </c>
      <c r="B401" s="9" t="s">
        <v>409</v>
      </c>
      <c r="C401" s="9" t="s">
        <v>354</v>
      </c>
      <c r="D401" s="9" t="s">
        <v>7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</row>
    <row r="402" spans="1:217" s="3" customFormat="1" ht="15.75" customHeight="1">
      <c r="A402" s="9">
        <f>400</f>
        <v>400</v>
      </c>
      <c r="B402" s="9" t="s">
        <v>410</v>
      </c>
      <c r="C402" s="9" t="s">
        <v>354</v>
      </c>
      <c r="D402" s="9" t="s">
        <v>7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</row>
    <row r="403" spans="1:217" s="3" customFormat="1" ht="15.75" customHeight="1">
      <c r="A403" s="9">
        <f>401</f>
        <v>401</v>
      </c>
      <c r="B403" s="9" t="s">
        <v>411</v>
      </c>
      <c r="C403" s="9" t="s">
        <v>354</v>
      </c>
      <c r="D403" s="9" t="s">
        <v>17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</row>
    <row r="404" spans="1:217" s="3" customFormat="1" ht="15.75" customHeight="1">
      <c r="A404" s="9">
        <f>402</f>
        <v>402</v>
      </c>
      <c r="B404" s="9" t="s">
        <v>412</v>
      </c>
      <c r="C404" s="9" t="s">
        <v>354</v>
      </c>
      <c r="D404" s="9" t="s">
        <v>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</row>
    <row r="405" spans="1:217" s="3" customFormat="1" ht="15.75" customHeight="1">
      <c r="A405" s="9">
        <f>403</f>
        <v>403</v>
      </c>
      <c r="B405" s="9" t="s">
        <v>413</v>
      </c>
      <c r="C405" s="9" t="s">
        <v>354</v>
      </c>
      <c r="D405" s="9" t="s">
        <v>7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</row>
    <row r="406" spans="1:217" s="3" customFormat="1" ht="15.75" customHeight="1">
      <c r="A406" s="9">
        <f>404</f>
        <v>404</v>
      </c>
      <c r="B406" s="9" t="s">
        <v>414</v>
      </c>
      <c r="C406" s="9" t="s">
        <v>354</v>
      </c>
      <c r="D406" s="9" t="s">
        <v>10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</row>
    <row r="407" spans="1:217" s="3" customFormat="1" ht="15.75" customHeight="1">
      <c r="A407" s="9">
        <f>405</f>
        <v>405</v>
      </c>
      <c r="B407" s="9" t="s">
        <v>415</v>
      </c>
      <c r="C407" s="9" t="s">
        <v>354</v>
      </c>
      <c r="D407" s="9" t="s">
        <v>7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</row>
    <row r="408" spans="1:217" s="3" customFormat="1" ht="15.75" customHeight="1">
      <c r="A408" s="9">
        <f>406</f>
        <v>406</v>
      </c>
      <c r="B408" s="9" t="s">
        <v>416</v>
      </c>
      <c r="C408" s="9" t="s">
        <v>354</v>
      </c>
      <c r="D408" s="9" t="s">
        <v>7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</row>
    <row r="409" spans="1:217" s="3" customFormat="1" ht="15.75" customHeight="1">
      <c r="A409" s="9">
        <f>407</f>
        <v>407</v>
      </c>
      <c r="B409" s="9" t="s">
        <v>417</v>
      </c>
      <c r="C409" s="9" t="s">
        <v>354</v>
      </c>
      <c r="D409" s="9" t="s">
        <v>7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</row>
    <row r="410" spans="1:217" s="3" customFormat="1" ht="15.75" customHeight="1">
      <c r="A410" s="9">
        <f>408</f>
        <v>408</v>
      </c>
      <c r="B410" s="9" t="s">
        <v>418</v>
      </c>
      <c r="C410" s="9" t="s">
        <v>354</v>
      </c>
      <c r="D410" s="9" t="s">
        <v>10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</row>
    <row r="411" spans="1:217" s="3" customFormat="1" ht="15.75" customHeight="1">
      <c r="A411" s="9">
        <f>409</f>
        <v>409</v>
      </c>
      <c r="B411" s="9" t="s">
        <v>419</v>
      </c>
      <c r="C411" s="9" t="s">
        <v>354</v>
      </c>
      <c r="D411" s="9" t="s">
        <v>17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</row>
    <row r="412" spans="1:217" s="3" customFormat="1" ht="15.75" customHeight="1">
      <c r="A412" s="9">
        <f>410</f>
        <v>410</v>
      </c>
      <c r="B412" s="9" t="s">
        <v>420</v>
      </c>
      <c r="C412" s="9" t="s">
        <v>354</v>
      </c>
      <c r="D412" s="9" t="s">
        <v>7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</row>
    <row r="413" spans="1:217" s="3" customFormat="1" ht="15.75" customHeight="1">
      <c r="A413" s="9">
        <f>411</f>
        <v>411</v>
      </c>
      <c r="B413" s="9" t="s">
        <v>421</v>
      </c>
      <c r="C413" s="9" t="s">
        <v>354</v>
      </c>
      <c r="D413" s="9" t="s">
        <v>7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</row>
    <row r="414" spans="1:217" s="3" customFormat="1" ht="15.75" customHeight="1">
      <c r="A414" s="9">
        <f>412</f>
        <v>412</v>
      </c>
      <c r="B414" s="9" t="s">
        <v>422</v>
      </c>
      <c r="C414" s="9" t="s">
        <v>354</v>
      </c>
      <c r="D414" s="9" t="s">
        <v>17</v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</row>
    <row r="415" spans="1:217" s="3" customFormat="1" ht="15.75" customHeight="1">
      <c r="A415" s="9">
        <f>413</f>
        <v>413</v>
      </c>
      <c r="B415" s="9" t="s">
        <v>423</v>
      </c>
      <c r="C415" s="9" t="s">
        <v>354</v>
      </c>
      <c r="D415" s="9" t="s">
        <v>7</v>
      </c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</row>
    <row r="416" spans="1:217" s="3" customFormat="1" ht="15.75" customHeight="1">
      <c r="A416" s="9">
        <f>414</f>
        <v>414</v>
      </c>
      <c r="B416" s="9" t="s">
        <v>424</v>
      </c>
      <c r="C416" s="9" t="s">
        <v>354</v>
      </c>
      <c r="D416" s="9" t="s">
        <v>7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</row>
    <row r="417" spans="1:217" s="3" customFormat="1" ht="15.75" customHeight="1">
      <c r="A417" s="9">
        <f>415</f>
        <v>415</v>
      </c>
      <c r="B417" s="9" t="s">
        <v>425</v>
      </c>
      <c r="C417" s="9" t="s">
        <v>354</v>
      </c>
      <c r="D417" s="9" t="s">
        <v>7</v>
      </c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</row>
    <row r="418" spans="1:217" s="3" customFormat="1" ht="15.75" customHeight="1">
      <c r="A418" s="9">
        <f>416</f>
        <v>416</v>
      </c>
      <c r="B418" s="9" t="s">
        <v>426</v>
      </c>
      <c r="C418" s="9" t="s">
        <v>354</v>
      </c>
      <c r="D418" s="9" t="s">
        <v>10</v>
      </c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</row>
    <row r="419" spans="1:217" s="3" customFormat="1" ht="15.75" customHeight="1">
      <c r="A419" s="9">
        <f>417</f>
        <v>417</v>
      </c>
      <c r="B419" s="9" t="s">
        <v>427</v>
      </c>
      <c r="C419" s="9" t="s">
        <v>354</v>
      </c>
      <c r="D419" s="9" t="s">
        <v>10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</row>
    <row r="420" spans="1:217" s="3" customFormat="1" ht="15.75" customHeight="1">
      <c r="A420" s="9">
        <f>418</f>
        <v>418</v>
      </c>
      <c r="B420" s="9" t="s">
        <v>428</v>
      </c>
      <c r="C420" s="9" t="s">
        <v>354</v>
      </c>
      <c r="D420" s="9" t="s">
        <v>7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</row>
    <row r="421" spans="1:217" s="3" customFormat="1" ht="15.75" customHeight="1">
      <c r="A421" s="9">
        <f>419</f>
        <v>419</v>
      </c>
      <c r="B421" s="9" t="s">
        <v>429</v>
      </c>
      <c r="C421" s="9" t="s">
        <v>354</v>
      </c>
      <c r="D421" s="9" t="s">
        <v>7</v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</row>
    <row r="422" spans="1:217" s="3" customFormat="1" ht="15.75" customHeight="1">
      <c r="A422" s="9">
        <f>420</f>
        <v>420</v>
      </c>
      <c r="B422" s="9" t="s">
        <v>130</v>
      </c>
      <c r="C422" s="9" t="s">
        <v>354</v>
      </c>
      <c r="D422" s="9" t="s">
        <v>17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</row>
    <row r="423" spans="1:217" s="3" customFormat="1" ht="15.75" customHeight="1">
      <c r="A423" s="9">
        <f>421</f>
        <v>421</v>
      </c>
      <c r="B423" s="9" t="s">
        <v>430</v>
      </c>
      <c r="C423" s="9" t="s">
        <v>354</v>
      </c>
      <c r="D423" s="9" t="s">
        <v>17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</row>
    <row r="424" spans="1:217" s="3" customFormat="1" ht="15.75" customHeight="1">
      <c r="A424" s="9">
        <f>422</f>
        <v>422</v>
      </c>
      <c r="B424" s="9" t="s">
        <v>431</v>
      </c>
      <c r="C424" s="9" t="s">
        <v>354</v>
      </c>
      <c r="D424" s="9" t="s">
        <v>17</v>
      </c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</row>
    <row r="425" spans="1:217" s="3" customFormat="1" ht="15.75" customHeight="1">
      <c r="A425" s="9">
        <f>423</f>
        <v>423</v>
      </c>
      <c r="B425" s="9" t="s">
        <v>432</v>
      </c>
      <c r="C425" s="9" t="s">
        <v>354</v>
      </c>
      <c r="D425" s="9" t="s">
        <v>7</v>
      </c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</row>
    <row r="426" spans="1:217" s="3" customFormat="1" ht="15.75" customHeight="1">
      <c r="A426" s="9">
        <f>424</f>
        <v>424</v>
      </c>
      <c r="B426" s="9" t="s">
        <v>433</v>
      </c>
      <c r="C426" s="9" t="s">
        <v>354</v>
      </c>
      <c r="D426" s="9" t="s">
        <v>10</v>
      </c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</row>
    <row r="427" spans="1:217" s="3" customFormat="1" ht="15.75" customHeight="1">
      <c r="A427" s="9">
        <f>425</f>
        <v>425</v>
      </c>
      <c r="B427" s="9" t="s">
        <v>434</v>
      </c>
      <c r="C427" s="9" t="s">
        <v>354</v>
      </c>
      <c r="D427" s="9" t="s">
        <v>7</v>
      </c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</row>
    <row r="428" spans="1:217" s="3" customFormat="1" ht="15.75" customHeight="1">
      <c r="A428" s="9">
        <f>426</f>
        <v>426</v>
      </c>
      <c r="B428" s="9" t="s">
        <v>435</v>
      </c>
      <c r="C428" s="9" t="s">
        <v>354</v>
      </c>
      <c r="D428" s="9" t="s">
        <v>10</v>
      </c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</row>
    <row r="429" spans="1:217" s="3" customFormat="1" ht="15.75" customHeight="1">
      <c r="A429" s="9">
        <f>427</f>
        <v>427</v>
      </c>
      <c r="B429" s="9" t="s">
        <v>436</v>
      </c>
      <c r="C429" s="9" t="s">
        <v>354</v>
      </c>
      <c r="D429" s="9" t="s">
        <v>17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</row>
  </sheetData>
  <sheetProtection/>
  <mergeCells count="1">
    <mergeCell ref="A1:D1"/>
  </mergeCells>
  <printOptions/>
  <pageMargins left="0.71" right="0.71" top="0.75" bottom="0.75" header="0.31" footer="0.31"/>
  <pageSetup fitToHeight="1" fitToWidth="1" horizontalDpi="1200" verticalDpi="12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臧奕威</cp:lastModifiedBy>
  <cp:lastPrinted>2015-10-19T01:36:29Z</cp:lastPrinted>
  <dcterms:created xsi:type="dcterms:W3CDTF">2015-10-17T09:19:10Z</dcterms:created>
  <dcterms:modified xsi:type="dcterms:W3CDTF">2023-03-27T09:25:57Z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0F6DA95508344043BF51E2750E455CDB</vt:lpwstr>
  </property>
</Properties>
</file>