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<sst xmlns="http://schemas.openxmlformats.org/spreadsheetml/2006/main" count="1685" uniqueCount="626">
  <si>
    <t>黄淮学院-经济困难认定</t>
  </si>
  <si>
    <t>序号</t>
  </si>
  <si>
    <t>学生姓名</t>
  </si>
  <si>
    <t>学生类型</t>
  </si>
  <si>
    <t>班级名称</t>
  </si>
  <si>
    <t>陈丽冰</t>
  </si>
  <si>
    <t>本科</t>
  </si>
  <si>
    <t>城规1701B</t>
  </si>
  <si>
    <t>郭金玲</t>
  </si>
  <si>
    <t>李庆国</t>
  </si>
  <si>
    <t>邱阳</t>
  </si>
  <si>
    <t>杨桃红</t>
  </si>
  <si>
    <t>张振</t>
  </si>
  <si>
    <t>黄妍妍</t>
  </si>
  <si>
    <t>城规1702B</t>
  </si>
  <si>
    <t>冀树卿</t>
  </si>
  <si>
    <t>李根兵</t>
  </si>
  <si>
    <t>魏闯</t>
  </si>
  <si>
    <t>董梦飞</t>
  </si>
  <si>
    <t>城市规划（本）1301</t>
  </si>
  <si>
    <t>王春倩</t>
  </si>
  <si>
    <t>吴俊峰</t>
  </si>
  <si>
    <t>杨顺晖</t>
  </si>
  <si>
    <t>程淼</t>
  </si>
  <si>
    <t>城市规划（本）1302</t>
  </si>
  <si>
    <t>李朵</t>
  </si>
  <si>
    <t>任东东</t>
  </si>
  <si>
    <t>侯玉娜</t>
  </si>
  <si>
    <t>城乡规划1601B</t>
  </si>
  <si>
    <t>秦大娜</t>
  </si>
  <si>
    <t>杨秀凤</t>
  </si>
  <si>
    <t>于静楠</t>
  </si>
  <si>
    <t>张雨果</t>
  </si>
  <si>
    <t>董新月</t>
  </si>
  <si>
    <t>城乡规划1602B</t>
  </si>
  <si>
    <t>冯晓悦</t>
  </si>
  <si>
    <t>贾梦乐</t>
  </si>
  <si>
    <t>李俊俊</t>
  </si>
  <si>
    <t>于开展</t>
  </si>
  <si>
    <t>李慧欣</t>
  </si>
  <si>
    <t>城乡规划1603B</t>
  </si>
  <si>
    <t>刘雪莹</t>
  </si>
  <si>
    <t>徐云飞</t>
  </si>
  <si>
    <t>闫万荣</t>
  </si>
  <si>
    <t>朱雪艳</t>
  </si>
  <si>
    <t>陈亚东</t>
  </si>
  <si>
    <t>工程管理（本）1401</t>
  </si>
  <si>
    <t>陈永鸿</t>
  </si>
  <si>
    <t>陈元</t>
  </si>
  <si>
    <t>郭文静</t>
  </si>
  <si>
    <t>何肖飞</t>
  </si>
  <si>
    <t>蒋富昌</t>
  </si>
  <si>
    <t>李旭辉</t>
  </si>
  <si>
    <t>刘辉</t>
  </si>
  <si>
    <t>吕阳阳</t>
  </si>
  <si>
    <t>罗方方</t>
  </si>
  <si>
    <t>史辉辉</t>
  </si>
  <si>
    <t>王栋栋</t>
  </si>
  <si>
    <t>王隽</t>
  </si>
  <si>
    <t>王晓凯</t>
  </si>
  <si>
    <t>王亚康</t>
  </si>
  <si>
    <t>王震东</t>
  </si>
  <si>
    <t>武克洋</t>
  </si>
  <si>
    <t>邢旭辉</t>
  </si>
  <si>
    <t>杨秋臣</t>
  </si>
  <si>
    <t>赵浩天</t>
  </si>
  <si>
    <t>郑华</t>
  </si>
  <si>
    <t>段忠花</t>
  </si>
  <si>
    <t>工程管理（本）1501</t>
  </si>
  <si>
    <t>郭玉</t>
  </si>
  <si>
    <t>李鹏举</t>
  </si>
  <si>
    <t>李新春</t>
  </si>
  <si>
    <t>马园园</t>
  </si>
  <si>
    <t>王一恒</t>
  </si>
  <si>
    <t>张桂锋</t>
  </si>
  <si>
    <t>张绍雨</t>
  </si>
  <si>
    <t>张艳铮</t>
  </si>
  <si>
    <t>陈潜</t>
  </si>
  <si>
    <t>工程管理（本）1502</t>
  </si>
  <si>
    <t>崔智浩</t>
  </si>
  <si>
    <t>刘梦杰</t>
  </si>
  <si>
    <t>卢宝祥</t>
  </si>
  <si>
    <t>申卫聪</t>
  </si>
  <si>
    <t>王靖雯</t>
  </si>
  <si>
    <t>王琳</t>
  </si>
  <si>
    <t>徐宇霖</t>
  </si>
  <si>
    <t>陈学静</t>
  </si>
  <si>
    <t>工程管理1601B</t>
  </si>
  <si>
    <t>代啟阳</t>
  </si>
  <si>
    <t>窦玉卓</t>
  </si>
  <si>
    <t>盖亚龙</t>
  </si>
  <si>
    <t>黄亚平</t>
  </si>
  <si>
    <t>姬立杰</t>
  </si>
  <si>
    <t>刘欣旺</t>
  </si>
  <si>
    <t>苏明艳</t>
  </si>
  <si>
    <t>王文博</t>
  </si>
  <si>
    <t>徐宝艳</t>
  </si>
  <si>
    <t>杨丽杰</t>
  </si>
  <si>
    <t>叶金豪</t>
  </si>
  <si>
    <t>张凯凯</t>
  </si>
  <si>
    <t>赵培培</t>
  </si>
  <si>
    <t>楚亚茹</t>
  </si>
  <si>
    <t>工程管理1602B</t>
  </si>
  <si>
    <t>耿泽亚</t>
  </si>
  <si>
    <t>李丽丽</t>
  </si>
  <si>
    <t>李玲</t>
  </si>
  <si>
    <t>李宁</t>
  </si>
  <si>
    <t>史慧玲</t>
  </si>
  <si>
    <t>王献凯</t>
  </si>
  <si>
    <t>谢宇影</t>
  </si>
  <si>
    <t>邢彩杰</t>
  </si>
  <si>
    <t>张新闻</t>
  </si>
  <si>
    <t>周巷伸</t>
  </si>
  <si>
    <t>崔在辉</t>
  </si>
  <si>
    <t>工程管理专升本1603ZB</t>
  </si>
  <si>
    <t>冯凯</t>
  </si>
  <si>
    <t>郭乾乾</t>
  </si>
  <si>
    <t>李佩</t>
  </si>
  <si>
    <t>秦冰洋</t>
  </si>
  <si>
    <t>孙亚鸽</t>
  </si>
  <si>
    <t>孙玉祥</t>
  </si>
  <si>
    <t>辛培</t>
  </si>
  <si>
    <t>薛崇文</t>
  </si>
  <si>
    <t>安晓静</t>
  </si>
  <si>
    <t>工程管理专升本1604ZB</t>
  </si>
  <si>
    <t>高明浩</t>
  </si>
  <si>
    <t>李兴开</t>
  </si>
  <si>
    <t>刘俊男</t>
  </si>
  <si>
    <t>宋莹</t>
  </si>
  <si>
    <t>王鸿越</t>
  </si>
  <si>
    <t>杨孝鹏</t>
  </si>
  <si>
    <t>张志钢</t>
  </si>
  <si>
    <t>蔡硕</t>
  </si>
  <si>
    <t>工管1701B</t>
  </si>
  <si>
    <t>丁子涵</t>
  </si>
  <si>
    <t>樊镕廷</t>
  </si>
  <si>
    <t>李腾飞</t>
  </si>
  <si>
    <t>李昭鑫</t>
  </si>
  <si>
    <t>刘依帆</t>
  </si>
  <si>
    <t>徐婉婉</t>
  </si>
  <si>
    <t>徐文正</t>
  </si>
  <si>
    <t>于龙辉</t>
  </si>
  <si>
    <t>袁月娇</t>
  </si>
  <si>
    <t>张世晓</t>
  </si>
  <si>
    <t>张文宁</t>
  </si>
  <si>
    <t>陈彬</t>
  </si>
  <si>
    <t>专升本</t>
  </si>
  <si>
    <t>工管1701ZB</t>
  </si>
  <si>
    <t>冯思倩</t>
  </si>
  <si>
    <t>巩浩祥</t>
  </si>
  <si>
    <t>桂艺影</t>
  </si>
  <si>
    <t>胡旭</t>
  </si>
  <si>
    <t>刘玉晶</t>
  </si>
  <si>
    <t>路程皓</t>
  </si>
  <si>
    <t>庞林林</t>
  </si>
  <si>
    <t>盛俊舒</t>
  </si>
  <si>
    <t>谭晓宇</t>
  </si>
  <si>
    <t>吴昊阳</t>
  </si>
  <si>
    <t>昝玉格</t>
  </si>
  <si>
    <t>张高杰</t>
  </si>
  <si>
    <t>陈佳艳</t>
  </si>
  <si>
    <t>工管1702ZB</t>
  </si>
  <si>
    <t>胡峻铭</t>
  </si>
  <si>
    <t>贾琨</t>
  </si>
  <si>
    <t>荆莹</t>
  </si>
  <si>
    <t>孔丹丹</t>
  </si>
  <si>
    <t>李舒敏</t>
  </si>
  <si>
    <t>李晓雪</t>
  </si>
  <si>
    <t>刘洋</t>
  </si>
  <si>
    <t>娄同</t>
  </si>
  <si>
    <t>孟婷</t>
  </si>
  <si>
    <t>申诗龙</t>
  </si>
  <si>
    <t>王栋</t>
  </si>
  <si>
    <t>王仁豪</t>
  </si>
  <si>
    <t>蔚晴</t>
  </si>
  <si>
    <t>程奎</t>
  </si>
  <si>
    <t>工程造价（本）1401</t>
  </si>
  <si>
    <t>崔凯凯</t>
  </si>
  <si>
    <t>杜君丽</t>
  </si>
  <si>
    <t>高阳</t>
  </si>
  <si>
    <t>郭朝杨</t>
  </si>
  <si>
    <t>郭缓缓</t>
  </si>
  <si>
    <t>郭雪</t>
  </si>
  <si>
    <t>郝晴</t>
  </si>
  <si>
    <t>李芳芳</t>
  </si>
  <si>
    <t>李娜</t>
  </si>
  <si>
    <t>李行</t>
  </si>
  <si>
    <t>李永明</t>
  </si>
  <si>
    <t>刘芳芳</t>
  </si>
  <si>
    <t>苗要文</t>
  </si>
  <si>
    <t>汪一帆</t>
  </si>
  <si>
    <t>王胜显</t>
  </si>
  <si>
    <t>王帅伟</t>
  </si>
  <si>
    <t>许淑娟</t>
  </si>
  <si>
    <t>杨博</t>
  </si>
  <si>
    <t>张丽</t>
  </si>
  <si>
    <t>张文秀</t>
  </si>
  <si>
    <t>郑梦博</t>
  </si>
  <si>
    <t>白莹莹</t>
  </si>
  <si>
    <t>工程造价（本）1501</t>
  </si>
  <si>
    <t>丁雪</t>
  </si>
  <si>
    <t>韩兢成</t>
  </si>
  <si>
    <t>贾子晨</t>
  </si>
  <si>
    <t>李孝满</t>
  </si>
  <si>
    <t>连子涵</t>
  </si>
  <si>
    <t>欧阳霞飞</t>
  </si>
  <si>
    <t>沈银怀</t>
  </si>
  <si>
    <t>王怀强</t>
  </si>
  <si>
    <t>吴豪</t>
  </si>
  <si>
    <t>杨恩</t>
  </si>
  <si>
    <t>程莹莹</t>
  </si>
  <si>
    <t>工程造价（本）1502</t>
  </si>
  <si>
    <t>崔海真</t>
  </si>
  <si>
    <t>杜帅兵</t>
  </si>
  <si>
    <t>李慧香</t>
  </si>
  <si>
    <t>李凯蕊</t>
  </si>
  <si>
    <t>李明</t>
  </si>
  <si>
    <t>廖党</t>
  </si>
  <si>
    <t>王成林</t>
  </si>
  <si>
    <t>王程亮</t>
  </si>
  <si>
    <t>王倩南</t>
  </si>
  <si>
    <t>吴丽文</t>
  </si>
  <si>
    <t>赵志远</t>
  </si>
  <si>
    <t>陈鸣茹</t>
  </si>
  <si>
    <t>工程造价1601B</t>
  </si>
  <si>
    <t>董乔洁</t>
  </si>
  <si>
    <t>冯广宇</t>
  </si>
  <si>
    <t>付青杰</t>
  </si>
  <si>
    <t>郭楠</t>
  </si>
  <si>
    <t>韩征兵</t>
  </si>
  <si>
    <t>侯牙倩</t>
  </si>
  <si>
    <t>李璐璐</t>
  </si>
  <si>
    <t>李书亭</t>
  </si>
  <si>
    <t>邱卫东</t>
  </si>
  <si>
    <t>史虎振</t>
  </si>
  <si>
    <t>吴金玉</t>
  </si>
  <si>
    <t>张宏宇</t>
  </si>
  <si>
    <t>仲冰冰</t>
  </si>
  <si>
    <t>陈亚鑫</t>
  </si>
  <si>
    <t>工程造价1602B</t>
  </si>
  <si>
    <t>杜小迷</t>
  </si>
  <si>
    <t>郭梦梦</t>
  </si>
  <si>
    <t>李晓会</t>
  </si>
  <si>
    <t>梁新秀</t>
  </si>
  <si>
    <t>刘艺</t>
  </si>
  <si>
    <t>卢聪慧</t>
  </si>
  <si>
    <t>任丹臣</t>
  </si>
  <si>
    <t>舒飞</t>
  </si>
  <si>
    <t>王真真</t>
  </si>
  <si>
    <t>徐凤月</t>
  </si>
  <si>
    <t>姚志斌</t>
  </si>
  <si>
    <t>郭妮</t>
  </si>
  <si>
    <t>造价1701B</t>
  </si>
  <si>
    <t>刘洋溢</t>
  </si>
  <si>
    <t>刘紫焉</t>
  </si>
  <si>
    <t>裴陆坤</t>
  </si>
  <si>
    <t>闫秋利</t>
  </si>
  <si>
    <t>于昭涵</t>
  </si>
  <si>
    <t>赵玲</t>
  </si>
  <si>
    <t>郑春蕊</t>
  </si>
  <si>
    <t>周雪</t>
  </si>
  <si>
    <t>周钰钧</t>
  </si>
  <si>
    <t>杜春玲</t>
  </si>
  <si>
    <t>造价1702B</t>
  </si>
  <si>
    <t>侯晨</t>
  </si>
  <si>
    <t>胡修敏</t>
  </si>
  <si>
    <t>马超</t>
  </si>
  <si>
    <t>邵源航</t>
  </si>
  <si>
    <t>宋景龙</t>
  </si>
  <si>
    <t>张东桦</t>
  </si>
  <si>
    <t>张悦</t>
  </si>
  <si>
    <t>赵鹏</t>
  </si>
  <si>
    <t>范道阳</t>
  </si>
  <si>
    <t>环境设计（本）1401</t>
  </si>
  <si>
    <t>李闪闪</t>
  </si>
  <si>
    <t>沐佳伟</t>
  </si>
  <si>
    <t>王晨铭</t>
  </si>
  <si>
    <t>严浜峰</t>
  </si>
  <si>
    <t>李嘉</t>
  </si>
  <si>
    <t>环境设计（本）1402</t>
  </si>
  <si>
    <t>李玉光</t>
  </si>
  <si>
    <t>王英明</t>
  </si>
  <si>
    <t>赵鹏举</t>
  </si>
  <si>
    <t>朱园园</t>
  </si>
  <si>
    <t>左雪莹</t>
  </si>
  <si>
    <t>仇华龙</t>
  </si>
  <si>
    <t>环境设计（本）1403</t>
  </si>
  <si>
    <t>耿涵</t>
  </si>
  <si>
    <t>张冉</t>
  </si>
  <si>
    <t>陈振超</t>
  </si>
  <si>
    <t>专科</t>
  </si>
  <si>
    <t>建筑工程管理（专）1501</t>
  </si>
  <si>
    <t>衡正辉</t>
  </si>
  <si>
    <t>候竞文</t>
  </si>
  <si>
    <t>马潇雯</t>
  </si>
  <si>
    <t>邱富珍</t>
  </si>
  <si>
    <t>肖扬</t>
  </si>
  <si>
    <t>张述珮</t>
  </si>
  <si>
    <t>陈慧婷</t>
  </si>
  <si>
    <t>建筑工程管理（专）1502</t>
  </si>
  <si>
    <t>冯凯飞</t>
  </si>
  <si>
    <t>高杰</t>
  </si>
  <si>
    <t>饶俊生</t>
  </si>
  <si>
    <t>王林娜</t>
  </si>
  <si>
    <t>王群飞</t>
  </si>
  <si>
    <t>吴川</t>
  </si>
  <si>
    <t>袁智鹏</t>
  </si>
  <si>
    <t>邹进港</t>
  </si>
  <si>
    <t>刘震</t>
  </si>
  <si>
    <t>建筑工程管理（专）1503</t>
  </si>
  <si>
    <t>马骏昊</t>
  </si>
  <si>
    <t>赵玉阳</t>
  </si>
  <si>
    <t>陈梦茹</t>
  </si>
  <si>
    <t>建筑工程管理（专）1504</t>
  </si>
  <si>
    <t>郭明洋</t>
  </si>
  <si>
    <t>李政祥</t>
  </si>
  <si>
    <t>孙世平</t>
  </si>
  <si>
    <t>王湛汝</t>
  </si>
  <si>
    <t>武泽北</t>
  </si>
  <si>
    <t>董书怀</t>
  </si>
  <si>
    <t>建筑工程管理（专）1505</t>
  </si>
  <si>
    <t>胡冲锋</t>
  </si>
  <si>
    <t>孙俊威</t>
  </si>
  <si>
    <t>王燚</t>
  </si>
  <si>
    <t>魏博文</t>
  </si>
  <si>
    <t>熊永真</t>
  </si>
  <si>
    <t>杨博涵</t>
  </si>
  <si>
    <t>张彬</t>
  </si>
  <si>
    <t>张彩</t>
  </si>
  <si>
    <t>张海飞</t>
  </si>
  <si>
    <t>张鑫</t>
  </si>
  <si>
    <t>白建辉</t>
  </si>
  <si>
    <t>建筑工程管理（专）1506</t>
  </si>
  <si>
    <t>陈倩茹</t>
  </si>
  <si>
    <t>李传伦</t>
  </si>
  <si>
    <t>李金波</t>
  </si>
  <si>
    <t>梁昆</t>
  </si>
  <si>
    <t>律国威</t>
  </si>
  <si>
    <t>任理想</t>
  </si>
  <si>
    <t>万登辉</t>
  </si>
  <si>
    <t>徐礼君</t>
  </si>
  <si>
    <t>闫圣豪</t>
  </si>
  <si>
    <t>张博</t>
  </si>
  <si>
    <t>张韶文</t>
  </si>
  <si>
    <t>张召</t>
  </si>
  <si>
    <t>章皓然</t>
  </si>
  <si>
    <t>高丽颖</t>
  </si>
  <si>
    <t>建筑工程技术（专）1501</t>
  </si>
  <si>
    <t>郭少良</t>
  </si>
  <si>
    <t>焦林立</t>
  </si>
  <si>
    <t>李闯</t>
  </si>
  <si>
    <t>舒楠</t>
  </si>
  <si>
    <t>汤帅</t>
  </si>
  <si>
    <t>朱峻鹤</t>
  </si>
  <si>
    <t>高傲原</t>
  </si>
  <si>
    <t>建筑工程技术（专）1502</t>
  </si>
  <si>
    <t>贺强</t>
  </si>
  <si>
    <t>李婷婷</t>
  </si>
  <si>
    <t>李元英</t>
  </si>
  <si>
    <t>刘航</t>
  </si>
  <si>
    <t>谭振昆</t>
  </si>
  <si>
    <t>王兴兴</t>
  </si>
  <si>
    <t>朱鹏</t>
  </si>
  <si>
    <t>朱香玲</t>
  </si>
  <si>
    <t>陈鹏飞</t>
  </si>
  <si>
    <t>建筑工程技术（专）1503</t>
  </si>
  <si>
    <t>郭文博</t>
  </si>
  <si>
    <t>胡续文</t>
  </si>
  <si>
    <t>贾程飞</t>
  </si>
  <si>
    <t>许耀丹</t>
  </si>
  <si>
    <t>薛皓文</t>
  </si>
  <si>
    <t>俞世鹏</t>
  </si>
  <si>
    <t>张勇</t>
  </si>
  <si>
    <t>李芳</t>
  </si>
  <si>
    <t>建筑学（本）1301</t>
  </si>
  <si>
    <t>李果</t>
  </si>
  <si>
    <t>孟运五</t>
  </si>
  <si>
    <t>苏难难</t>
  </si>
  <si>
    <t>汪珊珊</t>
  </si>
  <si>
    <t>朱朋飞</t>
  </si>
  <si>
    <t>朱炎龙</t>
  </si>
  <si>
    <t>刘名扬</t>
  </si>
  <si>
    <t>建筑学（本）1302</t>
  </si>
  <si>
    <t>牛帅帅</t>
  </si>
  <si>
    <t>任明明</t>
  </si>
  <si>
    <t>宋天奇</t>
  </si>
  <si>
    <t>王德龙</t>
  </si>
  <si>
    <t>王猛</t>
  </si>
  <si>
    <t>赵一歌</t>
  </si>
  <si>
    <t>高天奇</t>
  </si>
  <si>
    <t>建筑学（本）1401</t>
  </si>
  <si>
    <t>谷士亮</t>
  </si>
  <si>
    <t>李炫志</t>
  </si>
  <si>
    <t>穆孟春</t>
  </si>
  <si>
    <t>韦婧柯</t>
  </si>
  <si>
    <t>杨庆涛</t>
  </si>
  <si>
    <t>李强</t>
  </si>
  <si>
    <t>建筑学（本）1402</t>
  </si>
  <si>
    <t>栗东威</t>
  </si>
  <si>
    <t>孙炜杰</t>
  </si>
  <si>
    <t>邢兵兵</t>
  </si>
  <si>
    <t>闫跃文</t>
  </si>
  <si>
    <t>周文华</t>
  </si>
  <si>
    <t>朱贺龙</t>
  </si>
  <si>
    <t>付大为</t>
  </si>
  <si>
    <t>建筑学（本）1403</t>
  </si>
  <si>
    <t>李晓婷</t>
  </si>
  <si>
    <t>刘昱彦</t>
  </si>
  <si>
    <t>王培基</t>
  </si>
  <si>
    <t>魏兵凯</t>
  </si>
  <si>
    <t>赵晗</t>
  </si>
  <si>
    <t>朱濛濛</t>
  </si>
  <si>
    <t>季登辉</t>
  </si>
  <si>
    <t>建筑学（本）1501</t>
  </si>
  <si>
    <t>姜一波</t>
  </si>
  <si>
    <t>李建荣</t>
  </si>
  <si>
    <t>刘宾宾</t>
  </si>
  <si>
    <t>龙岩</t>
  </si>
  <si>
    <t>赵菲菲</t>
  </si>
  <si>
    <t>关萌远</t>
  </si>
  <si>
    <t>建筑学（本）1502</t>
  </si>
  <si>
    <t>郭亚平</t>
  </si>
  <si>
    <t>史增辉</t>
  </si>
  <si>
    <t>王欢</t>
  </si>
  <si>
    <t>吴佳琦</t>
  </si>
  <si>
    <t>袁敬洋</t>
  </si>
  <si>
    <t>崔得祥</t>
  </si>
  <si>
    <t>建筑学1601B</t>
  </si>
  <si>
    <t>戴婷婷</t>
  </si>
  <si>
    <t>何晶晶</t>
  </si>
  <si>
    <t>邱康家</t>
  </si>
  <si>
    <t>师浩宸</t>
  </si>
  <si>
    <t>张云菲</t>
  </si>
  <si>
    <t>常文烁</t>
  </si>
  <si>
    <t>建筑学1602B</t>
  </si>
  <si>
    <t>李书雅</t>
  </si>
  <si>
    <t>李玮轲</t>
  </si>
  <si>
    <t>马帅康</t>
  </si>
  <si>
    <t>吴晨晨</t>
  </si>
  <si>
    <t>仵镇英</t>
  </si>
  <si>
    <t>邢延胜</t>
  </si>
  <si>
    <t>张浩杰</t>
  </si>
  <si>
    <t>赵盼</t>
  </si>
  <si>
    <t>刘晨光</t>
  </si>
  <si>
    <t>建筑学1701B</t>
  </si>
  <si>
    <t>王彬</t>
  </si>
  <si>
    <t>王继恩</t>
  </si>
  <si>
    <t>尹小超</t>
  </si>
  <si>
    <t>赵小源</t>
  </si>
  <si>
    <t>简勇飞</t>
  </si>
  <si>
    <t>建筑学1702B</t>
  </si>
  <si>
    <t>李秋毫</t>
  </si>
  <si>
    <t>马小曼</t>
  </si>
  <si>
    <t>徐嘉诚</t>
  </si>
  <si>
    <t>左开心</t>
  </si>
  <si>
    <t>李鹏飞</t>
  </si>
  <si>
    <t>建筑学1703B</t>
  </si>
  <si>
    <t>罗亚杰</t>
  </si>
  <si>
    <t>王富豪</t>
  </si>
  <si>
    <t>张克伟</t>
  </si>
  <si>
    <t>曹立尚</t>
  </si>
  <si>
    <t>土木1701B</t>
  </si>
  <si>
    <t>曹云光</t>
  </si>
  <si>
    <t>崔鑫</t>
  </si>
  <si>
    <t>崔治毅</t>
  </si>
  <si>
    <t>韩子豪</t>
  </si>
  <si>
    <t>栗男男</t>
  </si>
  <si>
    <t>吕茂</t>
  </si>
  <si>
    <t>孟嘉康</t>
  </si>
  <si>
    <t>张妞妞</t>
  </si>
  <si>
    <t>张瑛</t>
  </si>
  <si>
    <t>周莉</t>
  </si>
  <si>
    <t>常凯</t>
  </si>
  <si>
    <t>土木1702B</t>
  </si>
  <si>
    <t>陈登刚</t>
  </si>
  <si>
    <t>丁东辉</t>
  </si>
  <si>
    <t>冯贝贝</t>
  </si>
  <si>
    <t>郭林</t>
  </si>
  <si>
    <t>靳展鹏</t>
  </si>
  <si>
    <t>靳中兴</t>
  </si>
  <si>
    <t>李一凡</t>
  </si>
  <si>
    <t>刘魏涛</t>
  </si>
  <si>
    <t>刘志云</t>
  </si>
  <si>
    <t>秦笑笑</t>
  </si>
  <si>
    <t>王亚新</t>
  </si>
  <si>
    <t>武向阳</t>
  </si>
  <si>
    <t>徐孟洋</t>
  </si>
  <si>
    <t>曹文慧</t>
  </si>
  <si>
    <t>土木1703ZB</t>
  </si>
  <si>
    <t>丁东洋</t>
  </si>
  <si>
    <t>郭云飞</t>
  </si>
  <si>
    <t>韩明哲</t>
  </si>
  <si>
    <t>金月</t>
  </si>
  <si>
    <t>李修亚</t>
  </si>
  <si>
    <t>王金东</t>
  </si>
  <si>
    <t>王坤朋</t>
  </si>
  <si>
    <t>王利豪</t>
  </si>
  <si>
    <t>王相阳</t>
  </si>
  <si>
    <t>肖东亚</t>
  </si>
  <si>
    <t>姚纪伟</t>
  </si>
  <si>
    <t>张桂生</t>
  </si>
  <si>
    <t>张敬敬</t>
  </si>
  <si>
    <t>张毅</t>
  </si>
  <si>
    <t>洪亚州</t>
  </si>
  <si>
    <t>土木1704ZB</t>
  </si>
  <si>
    <t>李允</t>
  </si>
  <si>
    <t>马腾飞</t>
  </si>
  <si>
    <t>祁向杰</t>
  </si>
  <si>
    <t>王赫</t>
  </si>
  <si>
    <t>王培栋</t>
  </si>
  <si>
    <t>王如男</t>
  </si>
  <si>
    <t>徐志杰</t>
  </si>
  <si>
    <t>闫昆</t>
  </si>
  <si>
    <t>余娉</t>
  </si>
  <si>
    <t>戴永超</t>
  </si>
  <si>
    <t>土木工程（本）1401</t>
  </si>
  <si>
    <t>李健华</t>
  </si>
  <si>
    <t>路起源</t>
  </si>
  <si>
    <t>任隆隆</t>
  </si>
  <si>
    <t>王为</t>
  </si>
  <si>
    <t>徐远啸</t>
  </si>
  <si>
    <t>杨辉</t>
  </si>
  <si>
    <t>张颖</t>
  </si>
  <si>
    <t>张优杨</t>
  </si>
  <si>
    <t>张志衡</t>
  </si>
  <si>
    <t>郑晓明</t>
  </si>
  <si>
    <t>周文俊</t>
  </si>
  <si>
    <t>白镜泉</t>
  </si>
  <si>
    <t>土木工程（本）1402</t>
  </si>
  <si>
    <t>刁英超</t>
  </si>
  <si>
    <t>胡天峰</t>
  </si>
  <si>
    <t>霍中英</t>
  </si>
  <si>
    <t>贾晶磊</t>
  </si>
  <si>
    <t>李金旭</t>
  </si>
  <si>
    <t>李梦龙</t>
  </si>
  <si>
    <t>李月阳</t>
  </si>
  <si>
    <t>王森</t>
  </si>
  <si>
    <t>余浩</t>
  </si>
  <si>
    <t>郑坤</t>
  </si>
  <si>
    <t>周艳文</t>
  </si>
  <si>
    <t>范家良</t>
  </si>
  <si>
    <t>土木工程（本）1501</t>
  </si>
  <si>
    <t>冯玉强</t>
  </si>
  <si>
    <t>龚亚雷</t>
  </si>
  <si>
    <t>韩琦培</t>
  </si>
  <si>
    <t>江豪杰</t>
  </si>
  <si>
    <t>李帅鹏</t>
  </si>
  <si>
    <t>李帅帅</t>
  </si>
  <si>
    <t>廉广威</t>
  </si>
  <si>
    <t>齐立隆</t>
  </si>
  <si>
    <t>苏慧聪</t>
  </si>
  <si>
    <t>万英喆</t>
  </si>
  <si>
    <t>王志强</t>
  </si>
  <si>
    <t>魏杭州</t>
  </si>
  <si>
    <t>张俊飞</t>
  </si>
  <si>
    <t>崔灏</t>
  </si>
  <si>
    <t>土木工程（本）1502</t>
  </si>
  <si>
    <t>李雪涛</t>
  </si>
  <si>
    <t>刘亚敏</t>
  </si>
  <si>
    <t>鲁凯丰</t>
  </si>
  <si>
    <t>史久辉</t>
  </si>
  <si>
    <t>王浩</t>
  </si>
  <si>
    <t>魏乾威</t>
  </si>
  <si>
    <t>张俊男</t>
  </si>
  <si>
    <t>张鹏坤</t>
  </si>
  <si>
    <t>张稳</t>
  </si>
  <si>
    <t>张星</t>
  </si>
  <si>
    <t>赵慧</t>
  </si>
  <si>
    <t>朱思轩</t>
  </si>
  <si>
    <t>陈杰</t>
  </si>
  <si>
    <t>土木工程1601B</t>
  </si>
  <si>
    <t>董昊</t>
  </si>
  <si>
    <t>冯世平</t>
  </si>
  <si>
    <t>李壮壮</t>
  </si>
  <si>
    <t>刘新状</t>
  </si>
  <si>
    <t>齐亚坤</t>
  </si>
  <si>
    <t>秦煜中</t>
  </si>
  <si>
    <t>王正民</t>
  </si>
  <si>
    <t>谢坤阳</t>
  </si>
  <si>
    <t>杨英杰</t>
  </si>
  <si>
    <t>张冬</t>
  </si>
  <si>
    <t>张松伟</t>
  </si>
  <si>
    <t>邹展翔</t>
  </si>
  <si>
    <t>郭晓庆</t>
  </si>
  <si>
    <t>土木工程1602B</t>
  </si>
  <si>
    <t>李忠恒</t>
  </si>
  <si>
    <t>栗冬梅</t>
  </si>
  <si>
    <t>刘太根</t>
  </si>
  <si>
    <t>孙鑫辉</t>
  </si>
  <si>
    <t>孙正洋</t>
  </si>
  <si>
    <t>唐芳蕊</t>
  </si>
  <si>
    <t>吴亚锋</t>
  </si>
  <si>
    <t>薛士威</t>
  </si>
  <si>
    <t>闫照龙</t>
  </si>
  <si>
    <t>原程涛</t>
  </si>
  <si>
    <t>朱绪港</t>
  </si>
  <si>
    <t>艾林</t>
  </si>
  <si>
    <t>土木工程专升本1603ZB</t>
  </si>
  <si>
    <t>陈伟</t>
  </si>
  <si>
    <t>范梓颖</t>
  </si>
  <si>
    <t>郭隆杰</t>
  </si>
  <si>
    <t>黄文静</t>
  </si>
  <si>
    <t>李毅</t>
  </si>
  <si>
    <t>李毅轲</t>
  </si>
  <si>
    <t>栗胜平</t>
  </si>
  <si>
    <t>罗志豪</t>
  </si>
  <si>
    <t>孙卓昊</t>
  </si>
  <si>
    <t>王立平</t>
  </si>
  <si>
    <t>王鑫鹏</t>
  </si>
  <si>
    <t>温高昌</t>
  </si>
  <si>
    <t>徐军玉</t>
  </si>
  <si>
    <t>杨一星</t>
  </si>
  <si>
    <t>张轩玮</t>
  </si>
  <si>
    <t>郑润田</t>
  </si>
  <si>
    <t>高楷</t>
  </si>
  <si>
    <t>土木工程专升本1604ZB</t>
  </si>
  <si>
    <t>郭英赐</t>
  </si>
  <si>
    <t>黄勇</t>
  </si>
  <si>
    <t>李昂</t>
  </si>
  <si>
    <t>李京肖</t>
  </si>
  <si>
    <t>冉刘芳</t>
  </si>
  <si>
    <t>武超华</t>
  </si>
  <si>
    <t>徐德旺</t>
  </si>
  <si>
    <t>尹依丹</t>
  </si>
  <si>
    <t>张晓雷</t>
  </si>
  <si>
    <t>张亚磊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</si>
</sst>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62"/>
  <sheetViews>
    <sheetView tabSelected="1" zoomScalePageLayoutView="0" workbookViewId="0" topLeftCell="A534">
      <selection activeCell="E2" sqref="E1:J16384"/>
    </sheetView>
  </sheetViews>
  <sheetFormatPr defaultColWidth="9.00390625" defaultRowHeight="15.75" customHeight="1"/>
  <cols>
    <col min="1" max="1" width="5.00390625" style="4" bestFit="1" customWidth="1"/>
    <col min="2" max="2" width="10.875" style="4" customWidth="1"/>
    <col min="3" max="3" width="9.375" style="4" customWidth="1"/>
    <col min="4" max="4" width="20.125" style="5" customWidth="1"/>
    <col min="5" max="217" width="9.00390625" style="5" customWidth="1"/>
  </cols>
  <sheetData>
    <row r="1" spans="1:217" s="1" customFormat="1" ht="37.5" customHeight="1">
      <c r="A1" s="10" t="s">
        <v>0</v>
      </c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</row>
    <row r="2" spans="1:217" s="2" customFormat="1" ht="36" customHeight="1">
      <c r="A2" s="6" t="s">
        <v>1</v>
      </c>
      <c r="B2" s="7" t="s">
        <v>2</v>
      </c>
      <c r="C2" s="6" t="s">
        <v>3</v>
      </c>
      <c r="D2" s="6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s="3" customFormat="1" ht="15.75" customHeight="1">
      <c r="A3" s="8">
        <f>1</f>
        <v>1</v>
      </c>
      <c r="B3" s="8" t="s">
        <v>5</v>
      </c>
      <c r="C3" s="8" t="s">
        <v>6</v>
      </c>
      <c r="D3" s="8" t="s">
        <v>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</row>
    <row r="4" spans="1:217" s="3" customFormat="1" ht="15.75" customHeight="1">
      <c r="A4" s="8">
        <f>2</f>
        <v>2</v>
      </c>
      <c r="B4" s="8" t="s">
        <v>8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</row>
    <row r="5" spans="1:217" s="3" customFormat="1" ht="15.75" customHeight="1">
      <c r="A5" s="8">
        <f>3</f>
        <v>3</v>
      </c>
      <c r="B5" s="8" t="s">
        <v>9</v>
      </c>
      <c r="C5" s="8" t="s">
        <v>6</v>
      </c>
      <c r="D5" s="8" t="s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</row>
    <row r="6" spans="1:217" s="3" customFormat="1" ht="15.75" customHeight="1">
      <c r="A6" s="8">
        <f>4</f>
        <v>4</v>
      </c>
      <c r="B6" s="8" t="s">
        <v>10</v>
      </c>
      <c r="C6" s="8" t="s">
        <v>6</v>
      </c>
      <c r="D6" s="8" t="s">
        <v>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</row>
    <row r="7" spans="1:217" s="3" customFormat="1" ht="15.75" customHeight="1">
      <c r="A7" s="8">
        <f>5</f>
        <v>5</v>
      </c>
      <c r="B7" s="8" t="s">
        <v>11</v>
      </c>
      <c r="C7" s="8" t="s">
        <v>6</v>
      </c>
      <c r="D7" s="8" t="s">
        <v>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</row>
    <row r="8" spans="1:217" s="3" customFormat="1" ht="15.75" customHeight="1">
      <c r="A8" s="8">
        <f>6</f>
        <v>6</v>
      </c>
      <c r="B8" s="8" t="s">
        <v>12</v>
      </c>
      <c r="C8" s="8" t="s">
        <v>6</v>
      </c>
      <c r="D8" s="8" t="s">
        <v>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</row>
    <row r="9" spans="1:217" s="3" customFormat="1" ht="15.75" customHeight="1">
      <c r="A9" s="8">
        <f>7</f>
        <v>7</v>
      </c>
      <c r="B9" s="8" t="s">
        <v>13</v>
      </c>
      <c r="C9" s="8" t="s">
        <v>6</v>
      </c>
      <c r="D9" s="8" t="s">
        <v>14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</row>
    <row r="10" spans="1:217" s="3" customFormat="1" ht="15.75" customHeight="1">
      <c r="A10" s="8">
        <f>8</f>
        <v>8</v>
      </c>
      <c r="B10" s="8" t="s">
        <v>15</v>
      </c>
      <c r="C10" s="8" t="s">
        <v>6</v>
      </c>
      <c r="D10" s="8" t="s">
        <v>14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</row>
    <row r="11" spans="1:217" s="3" customFormat="1" ht="15.75" customHeight="1">
      <c r="A11" s="8">
        <f>9</f>
        <v>9</v>
      </c>
      <c r="B11" s="8" t="s">
        <v>16</v>
      </c>
      <c r="C11" s="8" t="s">
        <v>6</v>
      </c>
      <c r="D11" s="8" t="s">
        <v>14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</row>
    <row r="12" spans="1:217" s="3" customFormat="1" ht="15.75" customHeight="1">
      <c r="A12" s="8">
        <f>10</f>
        <v>10</v>
      </c>
      <c r="B12" s="8" t="s">
        <v>17</v>
      </c>
      <c r="C12" s="8" t="s">
        <v>6</v>
      </c>
      <c r="D12" s="8" t="s">
        <v>14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</row>
    <row r="13" spans="1:217" s="3" customFormat="1" ht="15.75" customHeight="1">
      <c r="A13" s="8">
        <f>11</f>
        <v>11</v>
      </c>
      <c r="B13" s="8" t="s">
        <v>18</v>
      </c>
      <c r="C13" s="8" t="s">
        <v>6</v>
      </c>
      <c r="D13" s="8" t="s">
        <v>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</row>
    <row r="14" spans="1:217" s="3" customFormat="1" ht="15.75" customHeight="1">
      <c r="A14" s="8">
        <f>12</f>
        <v>12</v>
      </c>
      <c r="B14" s="8" t="s">
        <v>20</v>
      </c>
      <c r="C14" s="8" t="s">
        <v>6</v>
      </c>
      <c r="D14" s="8" t="s">
        <v>19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</row>
    <row r="15" spans="1:217" s="3" customFormat="1" ht="15.75" customHeight="1">
      <c r="A15" s="8">
        <f>13</f>
        <v>13</v>
      </c>
      <c r="B15" s="8" t="s">
        <v>21</v>
      </c>
      <c r="C15" s="8" t="s">
        <v>6</v>
      </c>
      <c r="D15" s="8" t="s">
        <v>19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</row>
    <row r="16" spans="1:217" s="3" customFormat="1" ht="15.75" customHeight="1">
      <c r="A16" s="8">
        <f>14</f>
        <v>14</v>
      </c>
      <c r="B16" s="8" t="s">
        <v>22</v>
      </c>
      <c r="C16" s="8" t="s">
        <v>6</v>
      </c>
      <c r="D16" s="8" t="s">
        <v>19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</row>
    <row r="17" spans="1:217" s="3" customFormat="1" ht="15.75" customHeight="1">
      <c r="A17" s="8">
        <f>15</f>
        <v>15</v>
      </c>
      <c r="B17" s="8" t="s">
        <v>23</v>
      </c>
      <c r="C17" s="8" t="s">
        <v>6</v>
      </c>
      <c r="D17" s="8" t="s">
        <v>24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</row>
    <row r="18" spans="1:217" s="3" customFormat="1" ht="15.75" customHeight="1">
      <c r="A18" s="8">
        <f>16</f>
        <v>16</v>
      </c>
      <c r="B18" s="8" t="s">
        <v>25</v>
      </c>
      <c r="C18" s="8" t="s">
        <v>6</v>
      </c>
      <c r="D18" s="8" t="s">
        <v>24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</row>
    <row r="19" spans="1:217" s="3" customFormat="1" ht="15.75" customHeight="1">
      <c r="A19" s="8">
        <f>17</f>
        <v>17</v>
      </c>
      <c r="B19" s="8" t="s">
        <v>26</v>
      </c>
      <c r="C19" s="8" t="s">
        <v>6</v>
      </c>
      <c r="D19" s="8" t="s">
        <v>24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</row>
    <row r="20" spans="1:217" s="3" customFormat="1" ht="15.75" customHeight="1">
      <c r="A20" s="8">
        <f>18</f>
        <v>18</v>
      </c>
      <c r="B20" s="8" t="s">
        <v>27</v>
      </c>
      <c r="C20" s="8" t="s">
        <v>6</v>
      </c>
      <c r="D20" s="8" t="s">
        <v>28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</row>
    <row r="21" spans="1:217" s="3" customFormat="1" ht="15.75" customHeight="1">
      <c r="A21" s="8">
        <f>19</f>
        <v>19</v>
      </c>
      <c r="B21" s="8" t="s">
        <v>29</v>
      </c>
      <c r="C21" s="8" t="s">
        <v>6</v>
      </c>
      <c r="D21" s="8" t="s">
        <v>28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</row>
    <row r="22" spans="1:217" s="3" customFormat="1" ht="15.75" customHeight="1">
      <c r="A22" s="8">
        <f>20</f>
        <v>20</v>
      </c>
      <c r="B22" s="8" t="s">
        <v>30</v>
      </c>
      <c r="C22" s="8" t="s">
        <v>6</v>
      </c>
      <c r="D22" s="8" t="s">
        <v>28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</row>
    <row r="23" spans="1:217" s="3" customFormat="1" ht="15.75" customHeight="1">
      <c r="A23" s="8">
        <f>21</f>
        <v>21</v>
      </c>
      <c r="B23" s="8" t="s">
        <v>31</v>
      </c>
      <c r="C23" s="8" t="s">
        <v>6</v>
      </c>
      <c r="D23" s="8" t="s">
        <v>28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</row>
    <row r="24" spans="1:217" s="3" customFormat="1" ht="15.75" customHeight="1">
      <c r="A24" s="8">
        <f>22</f>
        <v>22</v>
      </c>
      <c r="B24" s="8" t="s">
        <v>32</v>
      </c>
      <c r="C24" s="8" t="s">
        <v>6</v>
      </c>
      <c r="D24" s="8" t="s">
        <v>28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</row>
    <row r="25" spans="1:217" s="3" customFormat="1" ht="15.75" customHeight="1">
      <c r="A25" s="8">
        <f>23</f>
        <v>23</v>
      </c>
      <c r="B25" s="8" t="s">
        <v>33</v>
      </c>
      <c r="C25" s="8" t="s">
        <v>6</v>
      </c>
      <c r="D25" s="8" t="s">
        <v>34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</row>
    <row r="26" spans="1:217" s="3" customFormat="1" ht="15.75" customHeight="1">
      <c r="A26" s="8">
        <f>24</f>
        <v>24</v>
      </c>
      <c r="B26" s="8" t="s">
        <v>35</v>
      </c>
      <c r="C26" s="8" t="s">
        <v>6</v>
      </c>
      <c r="D26" s="8" t="s">
        <v>34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</row>
    <row r="27" spans="1:217" s="3" customFormat="1" ht="15.75" customHeight="1">
      <c r="A27" s="8">
        <f>25</f>
        <v>25</v>
      </c>
      <c r="B27" s="8" t="s">
        <v>36</v>
      </c>
      <c r="C27" s="8" t="s">
        <v>6</v>
      </c>
      <c r="D27" s="8" t="s">
        <v>34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</row>
    <row r="28" spans="1:217" s="3" customFormat="1" ht="15.75" customHeight="1">
      <c r="A28" s="8">
        <f>26</f>
        <v>26</v>
      </c>
      <c r="B28" s="8" t="s">
        <v>37</v>
      </c>
      <c r="C28" s="8" t="s">
        <v>6</v>
      </c>
      <c r="D28" s="8" t="s">
        <v>34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</row>
    <row r="29" spans="1:217" s="3" customFormat="1" ht="15.75" customHeight="1">
      <c r="A29" s="8">
        <f>27</f>
        <v>27</v>
      </c>
      <c r="B29" s="8" t="s">
        <v>38</v>
      </c>
      <c r="C29" s="8" t="s">
        <v>6</v>
      </c>
      <c r="D29" s="8" t="s">
        <v>34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</row>
    <row r="30" spans="1:217" s="3" customFormat="1" ht="15.75" customHeight="1">
      <c r="A30" s="8">
        <f>28</f>
        <v>28</v>
      </c>
      <c r="B30" s="8" t="s">
        <v>39</v>
      </c>
      <c r="C30" s="8" t="s">
        <v>6</v>
      </c>
      <c r="D30" s="8" t="s">
        <v>40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</row>
    <row r="31" spans="1:217" s="3" customFormat="1" ht="15.75" customHeight="1">
      <c r="A31" s="8">
        <f>29</f>
        <v>29</v>
      </c>
      <c r="B31" s="8" t="s">
        <v>41</v>
      </c>
      <c r="C31" s="8" t="s">
        <v>6</v>
      </c>
      <c r="D31" s="8" t="s">
        <v>40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</row>
    <row r="32" spans="1:217" s="3" customFormat="1" ht="15.75" customHeight="1">
      <c r="A32" s="8">
        <f>30</f>
        <v>30</v>
      </c>
      <c r="B32" s="8" t="s">
        <v>42</v>
      </c>
      <c r="C32" s="8" t="s">
        <v>6</v>
      </c>
      <c r="D32" s="8" t="s">
        <v>40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</row>
    <row r="33" spans="1:217" s="3" customFormat="1" ht="15.75" customHeight="1">
      <c r="A33" s="8">
        <f>31</f>
        <v>31</v>
      </c>
      <c r="B33" s="8" t="s">
        <v>43</v>
      </c>
      <c r="C33" s="8" t="s">
        <v>6</v>
      </c>
      <c r="D33" s="8" t="s">
        <v>40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</row>
    <row r="34" spans="1:217" s="3" customFormat="1" ht="15.75" customHeight="1">
      <c r="A34" s="8">
        <f>32</f>
        <v>32</v>
      </c>
      <c r="B34" s="8" t="s">
        <v>44</v>
      </c>
      <c r="C34" s="8" t="s">
        <v>6</v>
      </c>
      <c r="D34" s="8" t="s">
        <v>40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</row>
    <row r="35" spans="1:217" s="3" customFormat="1" ht="15.75" customHeight="1">
      <c r="A35" s="8">
        <f>33</f>
        <v>33</v>
      </c>
      <c r="B35" s="8" t="s">
        <v>45</v>
      </c>
      <c r="C35" s="8" t="s">
        <v>6</v>
      </c>
      <c r="D35" s="8" t="s">
        <v>46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</row>
    <row r="36" spans="1:217" s="3" customFormat="1" ht="15.75" customHeight="1">
      <c r="A36" s="8">
        <f>34</f>
        <v>34</v>
      </c>
      <c r="B36" s="8" t="s">
        <v>47</v>
      </c>
      <c r="C36" s="8" t="s">
        <v>6</v>
      </c>
      <c r="D36" s="8" t="s">
        <v>46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</row>
    <row r="37" spans="1:217" s="3" customFormat="1" ht="15.75" customHeight="1">
      <c r="A37" s="8">
        <f>35</f>
        <v>35</v>
      </c>
      <c r="B37" s="8" t="s">
        <v>48</v>
      </c>
      <c r="C37" s="8" t="s">
        <v>6</v>
      </c>
      <c r="D37" s="8" t="s">
        <v>46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</row>
    <row r="38" spans="1:217" s="3" customFormat="1" ht="15.75" customHeight="1">
      <c r="A38" s="8">
        <f>36</f>
        <v>36</v>
      </c>
      <c r="B38" s="8" t="s">
        <v>49</v>
      </c>
      <c r="C38" s="8" t="s">
        <v>6</v>
      </c>
      <c r="D38" s="8" t="s">
        <v>46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</row>
    <row r="39" spans="1:217" s="3" customFormat="1" ht="15.75" customHeight="1">
      <c r="A39" s="8">
        <f>37</f>
        <v>37</v>
      </c>
      <c r="B39" s="8" t="s">
        <v>50</v>
      </c>
      <c r="C39" s="8" t="s">
        <v>6</v>
      </c>
      <c r="D39" s="8" t="s">
        <v>46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</row>
    <row r="40" spans="1:217" s="3" customFormat="1" ht="15.75" customHeight="1">
      <c r="A40" s="8">
        <f>38</f>
        <v>38</v>
      </c>
      <c r="B40" s="8" t="s">
        <v>51</v>
      </c>
      <c r="C40" s="8" t="s">
        <v>6</v>
      </c>
      <c r="D40" s="8" t="s">
        <v>46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</row>
    <row r="41" spans="1:217" s="3" customFormat="1" ht="15.75" customHeight="1">
      <c r="A41" s="8">
        <f>39</f>
        <v>39</v>
      </c>
      <c r="B41" s="8" t="s">
        <v>52</v>
      </c>
      <c r="C41" s="8" t="s">
        <v>6</v>
      </c>
      <c r="D41" s="8" t="s">
        <v>46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</row>
    <row r="42" spans="1:217" s="3" customFormat="1" ht="15.75" customHeight="1">
      <c r="A42" s="8">
        <f>40</f>
        <v>40</v>
      </c>
      <c r="B42" s="8" t="s">
        <v>53</v>
      </c>
      <c r="C42" s="8" t="s">
        <v>6</v>
      </c>
      <c r="D42" s="8" t="s">
        <v>46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</row>
    <row r="43" spans="1:217" s="3" customFormat="1" ht="15.75" customHeight="1">
      <c r="A43" s="8">
        <f>41</f>
        <v>41</v>
      </c>
      <c r="B43" s="8" t="s">
        <v>54</v>
      </c>
      <c r="C43" s="8" t="s">
        <v>6</v>
      </c>
      <c r="D43" s="8" t="s">
        <v>46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</row>
    <row r="44" spans="1:217" s="3" customFormat="1" ht="15.75" customHeight="1">
      <c r="A44" s="8">
        <f>42</f>
        <v>42</v>
      </c>
      <c r="B44" s="8" t="s">
        <v>55</v>
      </c>
      <c r="C44" s="8" t="s">
        <v>6</v>
      </c>
      <c r="D44" s="8" t="s">
        <v>46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</row>
    <row r="45" spans="1:217" s="3" customFormat="1" ht="15.75" customHeight="1">
      <c r="A45" s="8">
        <f>43</f>
        <v>43</v>
      </c>
      <c r="B45" s="8" t="s">
        <v>56</v>
      </c>
      <c r="C45" s="8" t="s">
        <v>6</v>
      </c>
      <c r="D45" s="8" t="s">
        <v>46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</row>
    <row r="46" spans="1:217" s="3" customFormat="1" ht="15.75" customHeight="1">
      <c r="A46" s="8">
        <f>44</f>
        <v>44</v>
      </c>
      <c r="B46" s="8" t="s">
        <v>57</v>
      </c>
      <c r="C46" s="8" t="s">
        <v>6</v>
      </c>
      <c r="D46" s="8" t="s">
        <v>46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</row>
    <row r="47" spans="1:217" s="3" customFormat="1" ht="15.75" customHeight="1">
      <c r="A47" s="8">
        <f>45</f>
        <v>45</v>
      </c>
      <c r="B47" s="8" t="s">
        <v>58</v>
      </c>
      <c r="C47" s="8" t="s">
        <v>6</v>
      </c>
      <c r="D47" s="8" t="s">
        <v>46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</row>
    <row r="48" spans="1:217" s="3" customFormat="1" ht="15.75" customHeight="1">
      <c r="A48" s="8">
        <f>46</f>
        <v>46</v>
      </c>
      <c r="B48" s="8" t="s">
        <v>59</v>
      </c>
      <c r="C48" s="8" t="s">
        <v>6</v>
      </c>
      <c r="D48" s="8" t="s">
        <v>46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</row>
    <row r="49" spans="1:217" s="3" customFormat="1" ht="15.75" customHeight="1">
      <c r="A49" s="8">
        <f>47</f>
        <v>47</v>
      </c>
      <c r="B49" s="8" t="s">
        <v>60</v>
      </c>
      <c r="C49" s="8" t="s">
        <v>6</v>
      </c>
      <c r="D49" s="8" t="s">
        <v>46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</row>
    <row r="50" spans="1:217" s="3" customFormat="1" ht="15.75" customHeight="1">
      <c r="A50" s="8">
        <f>48</f>
        <v>48</v>
      </c>
      <c r="B50" s="8" t="s">
        <v>61</v>
      </c>
      <c r="C50" s="8" t="s">
        <v>6</v>
      </c>
      <c r="D50" s="8" t="s">
        <v>46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</row>
    <row r="51" spans="1:217" s="3" customFormat="1" ht="15.75" customHeight="1">
      <c r="A51" s="8">
        <f>49</f>
        <v>49</v>
      </c>
      <c r="B51" s="8" t="s">
        <v>62</v>
      </c>
      <c r="C51" s="8" t="s">
        <v>6</v>
      </c>
      <c r="D51" s="8" t="s">
        <v>46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</row>
    <row r="52" spans="1:217" s="3" customFormat="1" ht="15.75" customHeight="1">
      <c r="A52" s="8">
        <f>50</f>
        <v>50</v>
      </c>
      <c r="B52" s="8" t="s">
        <v>63</v>
      </c>
      <c r="C52" s="8" t="s">
        <v>6</v>
      </c>
      <c r="D52" s="8" t="s">
        <v>46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</row>
    <row r="53" spans="1:217" s="3" customFormat="1" ht="15.75" customHeight="1">
      <c r="A53" s="8">
        <f>51</f>
        <v>51</v>
      </c>
      <c r="B53" s="8" t="s">
        <v>64</v>
      </c>
      <c r="C53" s="8" t="s">
        <v>6</v>
      </c>
      <c r="D53" s="8" t="s">
        <v>46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</row>
    <row r="54" spans="1:217" s="3" customFormat="1" ht="15.75" customHeight="1">
      <c r="A54" s="8">
        <f>52</f>
        <v>52</v>
      </c>
      <c r="B54" s="8" t="s">
        <v>65</v>
      </c>
      <c r="C54" s="8" t="s">
        <v>6</v>
      </c>
      <c r="D54" s="8" t="s">
        <v>46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</row>
    <row r="55" spans="1:217" s="3" customFormat="1" ht="15.75" customHeight="1">
      <c r="A55" s="8">
        <f>53</f>
        <v>53</v>
      </c>
      <c r="B55" s="8" t="s">
        <v>66</v>
      </c>
      <c r="C55" s="8" t="s">
        <v>6</v>
      </c>
      <c r="D55" s="8" t="s">
        <v>46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</row>
    <row r="56" spans="1:217" s="3" customFormat="1" ht="15.75" customHeight="1">
      <c r="A56" s="8">
        <f>54</f>
        <v>54</v>
      </c>
      <c r="B56" s="8" t="s">
        <v>67</v>
      </c>
      <c r="C56" s="8" t="s">
        <v>6</v>
      </c>
      <c r="D56" s="8" t="s">
        <v>68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</row>
    <row r="57" spans="1:217" s="3" customFormat="1" ht="15.75" customHeight="1">
      <c r="A57" s="8">
        <f>55</f>
        <v>55</v>
      </c>
      <c r="B57" s="8" t="s">
        <v>69</v>
      </c>
      <c r="C57" s="8" t="s">
        <v>6</v>
      </c>
      <c r="D57" s="8" t="s">
        <v>68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</row>
    <row r="58" spans="1:217" s="3" customFormat="1" ht="15.75" customHeight="1">
      <c r="A58" s="8">
        <f>56</f>
        <v>56</v>
      </c>
      <c r="B58" s="8" t="s">
        <v>70</v>
      </c>
      <c r="C58" s="8" t="s">
        <v>6</v>
      </c>
      <c r="D58" s="8" t="s">
        <v>68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</row>
    <row r="59" spans="1:217" s="3" customFormat="1" ht="15.75" customHeight="1">
      <c r="A59" s="8">
        <f>57</f>
        <v>57</v>
      </c>
      <c r="B59" s="8" t="s">
        <v>71</v>
      </c>
      <c r="C59" s="8" t="s">
        <v>6</v>
      </c>
      <c r="D59" s="8" t="s">
        <v>68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</row>
    <row r="60" spans="1:217" s="3" customFormat="1" ht="15.75" customHeight="1">
      <c r="A60" s="8">
        <f>58</f>
        <v>58</v>
      </c>
      <c r="B60" s="8" t="s">
        <v>72</v>
      </c>
      <c r="C60" s="8" t="s">
        <v>6</v>
      </c>
      <c r="D60" s="8" t="s">
        <v>68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</row>
    <row r="61" spans="1:217" s="3" customFormat="1" ht="15.75" customHeight="1">
      <c r="A61" s="8">
        <f>59</f>
        <v>59</v>
      </c>
      <c r="B61" s="8" t="s">
        <v>73</v>
      </c>
      <c r="C61" s="8" t="s">
        <v>6</v>
      </c>
      <c r="D61" s="8" t="s">
        <v>68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</row>
    <row r="62" spans="1:217" s="3" customFormat="1" ht="15.75" customHeight="1">
      <c r="A62" s="8">
        <f>60</f>
        <v>60</v>
      </c>
      <c r="B62" s="8" t="s">
        <v>74</v>
      </c>
      <c r="C62" s="8" t="s">
        <v>6</v>
      </c>
      <c r="D62" s="8" t="s">
        <v>68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</row>
    <row r="63" spans="1:217" s="3" customFormat="1" ht="15.75" customHeight="1">
      <c r="A63" s="8">
        <f>61</f>
        <v>61</v>
      </c>
      <c r="B63" s="8" t="s">
        <v>75</v>
      </c>
      <c r="C63" s="8" t="s">
        <v>6</v>
      </c>
      <c r="D63" s="8" t="s">
        <v>68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</row>
    <row r="64" spans="1:217" s="3" customFormat="1" ht="15.75" customHeight="1">
      <c r="A64" s="8">
        <f>62</f>
        <v>62</v>
      </c>
      <c r="B64" s="8" t="s">
        <v>76</v>
      </c>
      <c r="C64" s="8" t="s">
        <v>6</v>
      </c>
      <c r="D64" s="8" t="s">
        <v>68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</row>
    <row r="65" spans="1:217" s="3" customFormat="1" ht="15.75" customHeight="1">
      <c r="A65" s="8">
        <f>63</f>
        <v>63</v>
      </c>
      <c r="B65" s="8" t="s">
        <v>77</v>
      </c>
      <c r="C65" s="8" t="s">
        <v>6</v>
      </c>
      <c r="D65" s="8" t="s">
        <v>78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</row>
    <row r="66" spans="1:217" s="3" customFormat="1" ht="15.75" customHeight="1">
      <c r="A66" s="8">
        <f>64</f>
        <v>64</v>
      </c>
      <c r="B66" s="8" t="s">
        <v>79</v>
      </c>
      <c r="C66" s="8" t="s">
        <v>6</v>
      </c>
      <c r="D66" s="8" t="s">
        <v>78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</row>
    <row r="67" spans="1:217" s="3" customFormat="1" ht="15.75" customHeight="1">
      <c r="A67" s="8">
        <f>65</f>
        <v>65</v>
      </c>
      <c r="B67" s="8" t="s">
        <v>80</v>
      </c>
      <c r="C67" s="8" t="s">
        <v>6</v>
      </c>
      <c r="D67" s="8" t="s">
        <v>78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</row>
    <row r="68" spans="1:217" s="3" customFormat="1" ht="15.75" customHeight="1">
      <c r="A68" s="8">
        <f>66</f>
        <v>66</v>
      </c>
      <c r="B68" s="8" t="s">
        <v>81</v>
      </c>
      <c r="C68" s="8" t="s">
        <v>6</v>
      </c>
      <c r="D68" s="8" t="s">
        <v>78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</row>
    <row r="69" spans="1:217" s="3" customFormat="1" ht="15.75" customHeight="1">
      <c r="A69" s="8">
        <f>67</f>
        <v>67</v>
      </c>
      <c r="B69" s="8" t="s">
        <v>82</v>
      </c>
      <c r="C69" s="8" t="s">
        <v>6</v>
      </c>
      <c r="D69" s="8" t="s">
        <v>78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</row>
    <row r="70" spans="1:217" s="3" customFormat="1" ht="15.75" customHeight="1">
      <c r="A70" s="8">
        <f>68</f>
        <v>68</v>
      </c>
      <c r="B70" s="8" t="s">
        <v>83</v>
      </c>
      <c r="C70" s="8" t="s">
        <v>6</v>
      </c>
      <c r="D70" s="8" t="s">
        <v>78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</row>
    <row r="71" spans="1:217" s="3" customFormat="1" ht="15.75" customHeight="1">
      <c r="A71" s="8">
        <f>69</f>
        <v>69</v>
      </c>
      <c r="B71" s="8" t="s">
        <v>84</v>
      </c>
      <c r="C71" s="8" t="s">
        <v>6</v>
      </c>
      <c r="D71" s="8" t="s">
        <v>78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</row>
    <row r="72" spans="1:217" s="3" customFormat="1" ht="15.75" customHeight="1">
      <c r="A72" s="8">
        <f>70</f>
        <v>70</v>
      </c>
      <c r="B72" s="8" t="s">
        <v>85</v>
      </c>
      <c r="C72" s="8" t="s">
        <v>6</v>
      </c>
      <c r="D72" s="8" t="s">
        <v>78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</row>
    <row r="73" spans="1:217" s="3" customFormat="1" ht="15.75" customHeight="1">
      <c r="A73" s="8">
        <f>71</f>
        <v>71</v>
      </c>
      <c r="B73" s="8" t="s">
        <v>86</v>
      </c>
      <c r="C73" s="8" t="s">
        <v>6</v>
      </c>
      <c r="D73" s="8" t="s">
        <v>87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</row>
    <row r="74" spans="1:217" s="3" customFormat="1" ht="15.75" customHeight="1">
      <c r="A74" s="8">
        <f>72</f>
        <v>72</v>
      </c>
      <c r="B74" s="8" t="s">
        <v>88</v>
      </c>
      <c r="C74" s="8" t="s">
        <v>6</v>
      </c>
      <c r="D74" s="8" t="s">
        <v>87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</row>
    <row r="75" spans="1:217" s="3" customFormat="1" ht="15.75" customHeight="1">
      <c r="A75" s="8">
        <f>73</f>
        <v>73</v>
      </c>
      <c r="B75" s="8" t="s">
        <v>89</v>
      </c>
      <c r="C75" s="8" t="s">
        <v>6</v>
      </c>
      <c r="D75" s="8" t="s">
        <v>87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</row>
    <row r="76" spans="1:217" s="3" customFormat="1" ht="15.75" customHeight="1">
      <c r="A76" s="8">
        <f>74</f>
        <v>74</v>
      </c>
      <c r="B76" s="8" t="s">
        <v>90</v>
      </c>
      <c r="C76" s="8" t="s">
        <v>6</v>
      </c>
      <c r="D76" s="8" t="s">
        <v>87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</row>
    <row r="77" spans="1:217" s="3" customFormat="1" ht="15.75" customHeight="1">
      <c r="A77" s="8">
        <f>75</f>
        <v>75</v>
      </c>
      <c r="B77" s="8" t="s">
        <v>91</v>
      </c>
      <c r="C77" s="8" t="s">
        <v>6</v>
      </c>
      <c r="D77" s="8" t="s">
        <v>87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</row>
    <row r="78" spans="1:217" s="3" customFormat="1" ht="15.75" customHeight="1">
      <c r="A78" s="8">
        <f>76</f>
        <v>76</v>
      </c>
      <c r="B78" s="8" t="s">
        <v>92</v>
      </c>
      <c r="C78" s="8" t="s">
        <v>6</v>
      </c>
      <c r="D78" s="8" t="s">
        <v>87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</row>
    <row r="79" spans="1:217" s="3" customFormat="1" ht="15.75" customHeight="1">
      <c r="A79" s="8">
        <f>77</f>
        <v>77</v>
      </c>
      <c r="B79" s="8" t="s">
        <v>93</v>
      </c>
      <c r="C79" s="8" t="s">
        <v>6</v>
      </c>
      <c r="D79" s="8" t="s">
        <v>87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</row>
    <row r="80" spans="1:217" s="3" customFormat="1" ht="15.75" customHeight="1">
      <c r="A80" s="8">
        <f>78</f>
        <v>78</v>
      </c>
      <c r="B80" s="8" t="s">
        <v>94</v>
      </c>
      <c r="C80" s="8" t="s">
        <v>6</v>
      </c>
      <c r="D80" s="8" t="s">
        <v>87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</row>
    <row r="81" spans="1:217" s="3" customFormat="1" ht="15.75" customHeight="1">
      <c r="A81" s="8">
        <f>79</f>
        <v>79</v>
      </c>
      <c r="B81" s="8" t="s">
        <v>95</v>
      </c>
      <c r="C81" s="8" t="s">
        <v>6</v>
      </c>
      <c r="D81" s="8" t="s">
        <v>87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</row>
    <row r="82" spans="1:217" s="3" customFormat="1" ht="15.75" customHeight="1">
      <c r="A82" s="8">
        <f>80</f>
        <v>80</v>
      </c>
      <c r="B82" s="8" t="s">
        <v>96</v>
      </c>
      <c r="C82" s="8" t="s">
        <v>6</v>
      </c>
      <c r="D82" s="8" t="s">
        <v>87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</row>
    <row r="83" spans="1:217" s="3" customFormat="1" ht="15.75" customHeight="1">
      <c r="A83" s="8">
        <f>81</f>
        <v>81</v>
      </c>
      <c r="B83" s="8" t="s">
        <v>97</v>
      </c>
      <c r="C83" s="8" t="s">
        <v>6</v>
      </c>
      <c r="D83" s="8" t="s">
        <v>87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</row>
    <row r="84" spans="1:217" s="3" customFormat="1" ht="15.75" customHeight="1">
      <c r="A84" s="8">
        <f>82</f>
        <v>82</v>
      </c>
      <c r="B84" s="8" t="s">
        <v>98</v>
      </c>
      <c r="C84" s="8" t="s">
        <v>6</v>
      </c>
      <c r="D84" s="8" t="s">
        <v>87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</row>
    <row r="85" spans="1:217" s="3" customFormat="1" ht="15.75" customHeight="1">
      <c r="A85" s="8">
        <f>83</f>
        <v>83</v>
      </c>
      <c r="B85" s="8" t="s">
        <v>99</v>
      </c>
      <c r="C85" s="8" t="s">
        <v>6</v>
      </c>
      <c r="D85" s="8" t="s">
        <v>87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</row>
    <row r="86" spans="1:217" s="3" customFormat="1" ht="15.75" customHeight="1">
      <c r="A86" s="8">
        <f>84</f>
        <v>84</v>
      </c>
      <c r="B86" s="8" t="s">
        <v>100</v>
      </c>
      <c r="C86" s="8" t="s">
        <v>6</v>
      </c>
      <c r="D86" s="8" t="s">
        <v>87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</row>
    <row r="87" spans="1:217" s="3" customFormat="1" ht="15.75" customHeight="1">
      <c r="A87" s="8">
        <f>85</f>
        <v>85</v>
      </c>
      <c r="B87" s="8" t="s">
        <v>101</v>
      </c>
      <c r="C87" s="8" t="s">
        <v>6</v>
      </c>
      <c r="D87" s="8" t="s">
        <v>102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</row>
    <row r="88" spans="1:217" s="3" customFormat="1" ht="15.75" customHeight="1">
      <c r="A88" s="8">
        <f>86</f>
        <v>86</v>
      </c>
      <c r="B88" s="8" t="s">
        <v>103</v>
      </c>
      <c r="C88" s="8" t="s">
        <v>6</v>
      </c>
      <c r="D88" s="8" t="s">
        <v>102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</row>
    <row r="89" spans="1:217" s="3" customFormat="1" ht="15.75" customHeight="1">
      <c r="A89" s="8">
        <f>87</f>
        <v>87</v>
      </c>
      <c r="B89" s="8" t="s">
        <v>104</v>
      </c>
      <c r="C89" s="8" t="s">
        <v>6</v>
      </c>
      <c r="D89" s="8" t="s">
        <v>102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</row>
    <row r="90" spans="1:217" s="3" customFormat="1" ht="15.75" customHeight="1">
      <c r="A90" s="8">
        <f>88</f>
        <v>88</v>
      </c>
      <c r="B90" s="8" t="s">
        <v>105</v>
      </c>
      <c r="C90" s="8" t="s">
        <v>6</v>
      </c>
      <c r="D90" s="8" t="s">
        <v>102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</row>
    <row r="91" spans="1:217" s="3" customFormat="1" ht="15.75" customHeight="1">
      <c r="A91" s="8">
        <f>89</f>
        <v>89</v>
      </c>
      <c r="B91" s="8" t="s">
        <v>106</v>
      </c>
      <c r="C91" s="8" t="s">
        <v>6</v>
      </c>
      <c r="D91" s="8" t="s">
        <v>102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</row>
    <row r="92" spans="1:217" s="3" customFormat="1" ht="15.75" customHeight="1">
      <c r="A92" s="8">
        <f>90</f>
        <v>90</v>
      </c>
      <c r="B92" s="8" t="s">
        <v>107</v>
      </c>
      <c r="C92" s="8" t="s">
        <v>6</v>
      </c>
      <c r="D92" s="8" t="s">
        <v>102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</row>
    <row r="93" spans="1:217" s="3" customFormat="1" ht="15.75" customHeight="1">
      <c r="A93" s="8">
        <f>91</f>
        <v>91</v>
      </c>
      <c r="B93" s="8" t="s">
        <v>108</v>
      </c>
      <c r="C93" s="8" t="s">
        <v>6</v>
      </c>
      <c r="D93" s="8" t="s">
        <v>102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</row>
    <row r="94" spans="1:217" s="3" customFormat="1" ht="15.75" customHeight="1">
      <c r="A94" s="8">
        <f>92</f>
        <v>92</v>
      </c>
      <c r="B94" s="8" t="s">
        <v>109</v>
      </c>
      <c r="C94" s="8" t="s">
        <v>6</v>
      </c>
      <c r="D94" s="8" t="s">
        <v>102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</row>
    <row r="95" spans="1:217" s="3" customFormat="1" ht="15.75" customHeight="1">
      <c r="A95" s="8">
        <f>93</f>
        <v>93</v>
      </c>
      <c r="B95" s="8" t="s">
        <v>110</v>
      </c>
      <c r="C95" s="8" t="s">
        <v>6</v>
      </c>
      <c r="D95" s="8" t="s">
        <v>102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</row>
    <row r="96" spans="1:217" s="3" customFormat="1" ht="15.75" customHeight="1">
      <c r="A96" s="8">
        <f>94</f>
        <v>94</v>
      </c>
      <c r="B96" s="8" t="s">
        <v>111</v>
      </c>
      <c r="C96" s="8" t="s">
        <v>6</v>
      </c>
      <c r="D96" s="8" t="s">
        <v>102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</row>
    <row r="97" spans="1:217" s="3" customFormat="1" ht="15.75" customHeight="1">
      <c r="A97" s="8">
        <f>95</f>
        <v>95</v>
      </c>
      <c r="B97" s="8" t="s">
        <v>112</v>
      </c>
      <c r="C97" s="8" t="s">
        <v>6</v>
      </c>
      <c r="D97" s="8" t="s">
        <v>102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</row>
    <row r="98" spans="1:217" s="3" customFormat="1" ht="15.75" customHeight="1">
      <c r="A98" s="8">
        <f>96</f>
        <v>96</v>
      </c>
      <c r="B98" s="8" t="s">
        <v>113</v>
      </c>
      <c r="C98" s="8" t="s">
        <v>6</v>
      </c>
      <c r="D98" s="8" t="s">
        <v>114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</row>
    <row r="99" spans="1:217" s="3" customFormat="1" ht="15.75" customHeight="1">
      <c r="A99" s="8">
        <f>97</f>
        <v>97</v>
      </c>
      <c r="B99" s="8" t="s">
        <v>115</v>
      </c>
      <c r="C99" s="8" t="s">
        <v>6</v>
      </c>
      <c r="D99" s="8" t="s">
        <v>114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</row>
    <row r="100" spans="1:217" s="3" customFormat="1" ht="15.75" customHeight="1">
      <c r="A100" s="8">
        <f>98</f>
        <v>98</v>
      </c>
      <c r="B100" s="8" t="s">
        <v>116</v>
      </c>
      <c r="C100" s="8" t="s">
        <v>6</v>
      </c>
      <c r="D100" s="8" t="s">
        <v>114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</row>
    <row r="101" spans="1:217" s="3" customFormat="1" ht="15.75" customHeight="1">
      <c r="A101" s="8">
        <f>99</f>
        <v>99</v>
      </c>
      <c r="B101" s="8" t="s">
        <v>117</v>
      </c>
      <c r="C101" s="8" t="s">
        <v>6</v>
      </c>
      <c r="D101" s="8" t="s">
        <v>114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</row>
    <row r="102" spans="1:217" s="3" customFormat="1" ht="15.75" customHeight="1">
      <c r="A102" s="8">
        <f>100</f>
        <v>100</v>
      </c>
      <c r="B102" s="8" t="s">
        <v>118</v>
      </c>
      <c r="C102" s="8" t="s">
        <v>6</v>
      </c>
      <c r="D102" s="8" t="s">
        <v>114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</row>
    <row r="103" spans="1:217" s="3" customFormat="1" ht="15.75" customHeight="1">
      <c r="A103" s="8">
        <f>101</f>
        <v>101</v>
      </c>
      <c r="B103" s="8" t="s">
        <v>119</v>
      </c>
      <c r="C103" s="8" t="s">
        <v>6</v>
      </c>
      <c r="D103" s="8" t="s">
        <v>114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</row>
    <row r="104" spans="1:217" s="3" customFormat="1" ht="15.75" customHeight="1">
      <c r="A104" s="8">
        <f>102</f>
        <v>102</v>
      </c>
      <c r="B104" s="8" t="s">
        <v>120</v>
      </c>
      <c r="C104" s="8" t="s">
        <v>6</v>
      </c>
      <c r="D104" s="8" t="s">
        <v>114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</row>
    <row r="105" spans="1:217" s="3" customFormat="1" ht="15.75" customHeight="1">
      <c r="A105" s="8">
        <f>103</f>
        <v>103</v>
      </c>
      <c r="B105" s="8" t="s">
        <v>121</v>
      </c>
      <c r="C105" s="8" t="s">
        <v>6</v>
      </c>
      <c r="D105" s="8" t="s">
        <v>114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</row>
    <row r="106" spans="1:217" s="3" customFormat="1" ht="15.75" customHeight="1">
      <c r="A106" s="8">
        <f>104</f>
        <v>104</v>
      </c>
      <c r="B106" s="8" t="s">
        <v>122</v>
      </c>
      <c r="C106" s="8" t="s">
        <v>6</v>
      </c>
      <c r="D106" s="8" t="s">
        <v>114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</row>
    <row r="107" spans="1:217" s="3" customFormat="1" ht="15.75" customHeight="1">
      <c r="A107" s="8">
        <f>105</f>
        <v>105</v>
      </c>
      <c r="B107" s="8" t="s">
        <v>123</v>
      </c>
      <c r="C107" s="8" t="s">
        <v>6</v>
      </c>
      <c r="D107" s="8" t="s">
        <v>124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</row>
    <row r="108" spans="1:217" s="3" customFormat="1" ht="15.75" customHeight="1">
      <c r="A108" s="8">
        <f>106</f>
        <v>106</v>
      </c>
      <c r="B108" s="8" t="s">
        <v>125</v>
      </c>
      <c r="C108" s="8" t="s">
        <v>6</v>
      </c>
      <c r="D108" s="8" t="s">
        <v>124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</row>
    <row r="109" spans="1:217" s="3" customFormat="1" ht="15.75" customHeight="1">
      <c r="A109" s="8">
        <f>107</f>
        <v>107</v>
      </c>
      <c r="B109" s="8" t="s">
        <v>126</v>
      </c>
      <c r="C109" s="8" t="s">
        <v>6</v>
      </c>
      <c r="D109" s="8" t="s">
        <v>124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</row>
    <row r="110" spans="1:217" s="3" customFormat="1" ht="15.75" customHeight="1">
      <c r="A110" s="8">
        <f>108</f>
        <v>108</v>
      </c>
      <c r="B110" s="8" t="s">
        <v>127</v>
      </c>
      <c r="C110" s="8" t="s">
        <v>6</v>
      </c>
      <c r="D110" s="8" t="s">
        <v>124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</row>
    <row r="111" spans="1:217" s="3" customFormat="1" ht="15.75" customHeight="1">
      <c r="A111" s="8">
        <f>109</f>
        <v>109</v>
      </c>
      <c r="B111" s="8" t="s">
        <v>128</v>
      </c>
      <c r="C111" s="8" t="s">
        <v>6</v>
      </c>
      <c r="D111" s="8" t="s">
        <v>124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</row>
    <row r="112" spans="1:217" s="3" customFormat="1" ht="15.75" customHeight="1">
      <c r="A112" s="8">
        <f>110</f>
        <v>110</v>
      </c>
      <c r="B112" s="8" t="s">
        <v>129</v>
      </c>
      <c r="C112" s="8" t="s">
        <v>6</v>
      </c>
      <c r="D112" s="8" t="s">
        <v>124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</row>
    <row r="113" spans="1:217" s="3" customFormat="1" ht="15.75" customHeight="1">
      <c r="A113" s="8">
        <f>111</f>
        <v>111</v>
      </c>
      <c r="B113" s="8" t="s">
        <v>130</v>
      </c>
      <c r="C113" s="8" t="s">
        <v>6</v>
      </c>
      <c r="D113" s="8" t="s">
        <v>124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</row>
    <row r="114" spans="1:217" s="3" customFormat="1" ht="15.75" customHeight="1">
      <c r="A114" s="8">
        <f>112</f>
        <v>112</v>
      </c>
      <c r="B114" s="8" t="s">
        <v>131</v>
      </c>
      <c r="C114" s="8" t="s">
        <v>6</v>
      </c>
      <c r="D114" s="8" t="s">
        <v>124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</row>
    <row r="115" spans="1:217" s="3" customFormat="1" ht="15.75" customHeight="1">
      <c r="A115" s="8">
        <f>113</f>
        <v>113</v>
      </c>
      <c r="B115" s="8" t="s">
        <v>132</v>
      </c>
      <c r="C115" s="8" t="s">
        <v>6</v>
      </c>
      <c r="D115" s="8" t="s">
        <v>133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</row>
    <row r="116" spans="1:217" s="3" customFormat="1" ht="15.75" customHeight="1">
      <c r="A116" s="8">
        <f>114</f>
        <v>114</v>
      </c>
      <c r="B116" s="8" t="s">
        <v>134</v>
      </c>
      <c r="C116" s="8" t="s">
        <v>6</v>
      </c>
      <c r="D116" s="8" t="s">
        <v>133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</row>
    <row r="117" spans="1:217" s="3" customFormat="1" ht="15.75" customHeight="1">
      <c r="A117" s="8">
        <f>115</f>
        <v>115</v>
      </c>
      <c r="B117" s="8" t="s">
        <v>135</v>
      </c>
      <c r="C117" s="8" t="s">
        <v>6</v>
      </c>
      <c r="D117" s="8" t="s">
        <v>133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</row>
    <row r="118" spans="1:217" s="3" customFormat="1" ht="15.75" customHeight="1">
      <c r="A118" s="8">
        <f>116</f>
        <v>116</v>
      </c>
      <c r="B118" s="8" t="s">
        <v>136</v>
      </c>
      <c r="C118" s="8" t="s">
        <v>6</v>
      </c>
      <c r="D118" s="8" t="s">
        <v>133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</row>
    <row r="119" spans="1:217" s="3" customFormat="1" ht="15.75" customHeight="1">
      <c r="A119" s="8">
        <f>117</f>
        <v>117</v>
      </c>
      <c r="B119" s="8" t="s">
        <v>137</v>
      </c>
      <c r="C119" s="8" t="s">
        <v>6</v>
      </c>
      <c r="D119" s="8" t="s">
        <v>133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</row>
    <row r="120" spans="1:217" s="3" customFormat="1" ht="15.75" customHeight="1">
      <c r="A120" s="8">
        <f>118</f>
        <v>118</v>
      </c>
      <c r="B120" s="8" t="s">
        <v>138</v>
      </c>
      <c r="C120" s="8" t="s">
        <v>6</v>
      </c>
      <c r="D120" s="8" t="s">
        <v>133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</row>
    <row r="121" spans="1:217" s="3" customFormat="1" ht="15.75" customHeight="1">
      <c r="A121" s="8">
        <f>119</f>
        <v>119</v>
      </c>
      <c r="B121" s="8" t="s">
        <v>139</v>
      </c>
      <c r="C121" s="8" t="s">
        <v>6</v>
      </c>
      <c r="D121" s="8" t="s">
        <v>133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</row>
    <row r="122" spans="1:217" s="3" customFormat="1" ht="15.75" customHeight="1">
      <c r="A122" s="8">
        <f>120</f>
        <v>120</v>
      </c>
      <c r="B122" s="8" t="s">
        <v>140</v>
      </c>
      <c r="C122" s="8" t="s">
        <v>6</v>
      </c>
      <c r="D122" s="8" t="s">
        <v>133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</row>
    <row r="123" spans="1:217" s="3" customFormat="1" ht="15.75" customHeight="1">
      <c r="A123" s="8">
        <f>121</f>
        <v>121</v>
      </c>
      <c r="B123" s="8" t="s">
        <v>141</v>
      </c>
      <c r="C123" s="8" t="s">
        <v>6</v>
      </c>
      <c r="D123" s="8" t="s">
        <v>133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</row>
    <row r="124" spans="1:217" s="3" customFormat="1" ht="15.75" customHeight="1">
      <c r="A124" s="8">
        <f>122</f>
        <v>122</v>
      </c>
      <c r="B124" s="8" t="s">
        <v>142</v>
      </c>
      <c r="C124" s="8" t="s">
        <v>6</v>
      </c>
      <c r="D124" s="8" t="s">
        <v>133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</row>
    <row r="125" spans="1:217" s="3" customFormat="1" ht="15.75" customHeight="1">
      <c r="A125" s="8">
        <f>123</f>
        <v>123</v>
      </c>
      <c r="B125" s="8" t="s">
        <v>143</v>
      </c>
      <c r="C125" s="8" t="s">
        <v>6</v>
      </c>
      <c r="D125" s="8" t="s">
        <v>133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</row>
    <row r="126" spans="1:217" s="3" customFormat="1" ht="15.75" customHeight="1">
      <c r="A126" s="8">
        <f>124</f>
        <v>124</v>
      </c>
      <c r="B126" s="8" t="s">
        <v>144</v>
      </c>
      <c r="C126" s="8" t="s">
        <v>6</v>
      </c>
      <c r="D126" s="8" t="s">
        <v>133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</row>
    <row r="127" spans="1:217" s="3" customFormat="1" ht="15.75" customHeight="1">
      <c r="A127" s="8">
        <f>125</f>
        <v>125</v>
      </c>
      <c r="B127" s="8" t="s">
        <v>145</v>
      </c>
      <c r="C127" s="8" t="s">
        <v>146</v>
      </c>
      <c r="D127" s="8" t="s">
        <v>147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</row>
    <row r="128" spans="1:217" s="3" customFormat="1" ht="15.75" customHeight="1">
      <c r="A128" s="8">
        <f>126</f>
        <v>126</v>
      </c>
      <c r="B128" s="8" t="s">
        <v>148</v>
      </c>
      <c r="C128" s="8" t="s">
        <v>146</v>
      </c>
      <c r="D128" s="8" t="s">
        <v>147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</row>
    <row r="129" spans="1:217" s="3" customFormat="1" ht="15.75" customHeight="1">
      <c r="A129" s="8">
        <f>127</f>
        <v>127</v>
      </c>
      <c r="B129" s="8" t="s">
        <v>149</v>
      </c>
      <c r="C129" s="8" t="s">
        <v>146</v>
      </c>
      <c r="D129" s="8" t="s">
        <v>147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</row>
    <row r="130" spans="1:217" s="3" customFormat="1" ht="15.75" customHeight="1">
      <c r="A130" s="8">
        <f>128</f>
        <v>128</v>
      </c>
      <c r="B130" s="8" t="s">
        <v>150</v>
      </c>
      <c r="C130" s="8" t="s">
        <v>146</v>
      </c>
      <c r="D130" s="8" t="s">
        <v>147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</row>
    <row r="131" spans="1:217" s="3" customFormat="1" ht="15.75" customHeight="1">
      <c r="A131" s="8">
        <f>129</f>
        <v>129</v>
      </c>
      <c r="B131" s="8" t="s">
        <v>151</v>
      </c>
      <c r="C131" s="8" t="s">
        <v>146</v>
      </c>
      <c r="D131" s="8" t="s">
        <v>147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</row>
    <row r="132" spans="1:217" s="3" customFormat="1" ht="15.75" customHeight="1">
      <c r="A132" s="8">
        <f>130</f>
        <v>130</v>
      </c>
      <c r="B132" s="8" t="s">
        <v>152</v>
      </c>
      <c r="C132" s="8" t="s">
        <v>146</v>
      </c>
      <c r="D132" s="8" t="s">
        <v>147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</row>
    <row r="133" spans="1:217" s="3" customFormat="1" ht="15.75" customHeight="1">
      <c r="A133" s="8">
        <f>131</f>
        <v>131</v>
      </c>
      <c r="B133" s="8" t="s">
        <v>153</v>
      </c>
      <c r="C133" s="8" t="s">
        <v>146</v>
      </c>
      <c r="D133" s="8" t="s">
        <v>147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</row>
    <row r="134" spans="1:217" s="3" customFormat="1" ht="15.75" customHeight="1">
      <c r="A134" s="8">
        <f>132</f>
        <v>132</v>
      </c>
      <c r="B134" s="8" t="s">
        <v>154</v>
      </c>
      <c r="C134" s="8" t="s">
        <v>146</v>
      </c>
      <c r="D134" s="8" t="s">
        <v>147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</row>
    <row r="135" spans="1:217" s="3" customFormat="1" ht="15.75" customHeight="1">
      <c r="A135" s="8">
        <f>133</f>
        <v>133</v>
      </c>
      <c r="B135" s="8" t="s">
        <v>155</v>
      </c>
      <c r="C135" s="8" t="s">
        <v>146</v>
      </c>
      <c r="D135" s="8" t="s">
        <v>147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</row>
    <row r="136" spans="1:217" s="3" customFormat="1" ht="15.75" customHeight="1">
      <c r="A136" s="8">
        <f>134</f>
        <v>134</v>
      </c>
      <c r="B136" s="8" t="s">
        <v>156</v>
      </c>
      <c r="C136" s="8" t="s">
        <v>146</v>
      </c>
      <c r="D136" s="8" t="s">
        <v>147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</row>
    <row r="137" spans="1:217" s="3" customFormat="1" ht="15.75" customHeight="1">
      <c r="A137" s="8">
        <f>135</f>
        <v>135</v>
      </c>
      <c r="B137" s="8" t="s">
        <v>157</v>
      </c>
      <c r="C137" s="8" t="s">
        <v>146</v>
      </c>
      <c r="D137" s="8" t="s">
        <v>147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</row>
    <row r="138" spans="1:217" s="3" customFormat="1" ht="15.75" customHeight="1">
      <c r="A138" s="8">
        <f>136</f>
        <v>136</v>
      </c>
      <c r="B138" s="8" t="s">
        <v>158</v>
      </c>
      <c r="C138" s="8" t="s">
        <v>146</v>
      </c>
      <c r="D138" s="8" t="s">
        <v>147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</row>
    <row r="139" spans="1:217" s="3" customFormat="1" ht="15.75" customHeight="1">
      <c r="A139" s="8">
        <f>137</f>
        <v>137</v>
      </c>
      <c r="B139" s="8" t="s">
        <v>159</v>
      </c>
      <c r="C139" s="8" t="s">
        <v>146</v>
      </c>
      <c r="D139" s="8" t="s">
        <v>147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</row>
    <row r="140" spans="1:217" s="3" customFormat="1" ht="15.75" customHeight="1">
      <c r="A140" s="8">
        <f>138</f>
        <v>138</v>
      </c>
      <c r="B140" s="8" t="s">
        <v>160</v>
      </c>
      <c r="C140" s="8" t="s">
        <v>146</v>
      </c>
      <c r="D140" s="8" t="s">
        <v>161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</row>
    <row r="141" spans="1:217" s="3" customFormat="1" ht="15.75" customHeight="1">
      <c r="A141" s="8">
        <f>139</f>
        <v>139</v>
      </c>
      <c r="B141" s="8" t="s">
        <v>162</v>
      </c>
      <c r="C141" s="8" t="s">
        <v>146</v>
      </c>
      <c r="D141" s="8" t="s">
        <v>161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</row>
    <row r="142" spans="1:217" s="3" customFormat="1" ht="15.75" customHeight="1">
      <c r="A142" s="8">
        <f>140</f>
        <v>140</v>
      </c>
      <c r="B142" s="8" t="s">
        <v>163</v>
      </c>
      <c r="C142" s="8" t="s">
        <v>146</v>
      </c>
      <c r="D142" s="8" t="s">
        <v>161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</row>
    <row r="143" spans="1:217" s="3" customFormat="1" ht="15.75" customHeight="1">
      <c r="A143" s="8">
        <f>141</f>
        <v>141</v>
      </c>
      <c r="B143" s="8" t="s">
        <v>164</v>
      </c>
      <c r="C143" s="8" t="s">
        <v>146</v>
      </c>
      <c r="D143" s="8" t="s">
        <v>161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</row>
    <row r="144" spans="1:217" s="3" customFormat="1" ht="15.75" customHeight="1">
      <c r="A144" s="8">
        <f>142</f>
        <v>142</v>
      </c>
      <c r="B144" s="8" t="s">
        <v>165</v>
      </c>
      <c r="C144" s="8" t="s">
        <v>146</v>
      </c>
      <c r="D144" s="8" t="s">
        <v>161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</row>
    <row r="145" spans="1:217" s="3" customFormat="1" ht="15.75" customHeight="1">
      <c r="A145" s="8">
        <f>143</f>
        <v>143</v>
      </c>
      <c r="B145" s="8" t="s">
        <v>166</v>
      </c>
      <c r="C145" s="8" t="s">
        <v>146</v>
      </c>
      <c r="D145" s="8" t="s">
        <v>161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</row>
    <row r="146" spans="1:217" s="3" customFormat="1" ht="15.75" customHeight="1">
      <c r="A146" s="8">
        <f>144</f>
        <v>144</v>
      </c>
      <c r="B146" s="8" t="s">
        <v>167</v>
      </c>
      <c r="C146" s="8" t="s">
        <v>146</v>
      </c>
      <c r="D146" s="8" t="s">
        <v>161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</row>
    <row r="147" spans="1:217" s="3" customFormat="1" ht="15.75" customHeight="1">
      <c r="A147" s="8">
        <f>145</f>
        <v>145</v>
      </c>
      <c r="B147" s="8" t="s">
        <v>168</v>
      </c>
      <c r="C147" s="8" t="s">
        <v>146</v>
      </c>
      <c r="D147" s="8" t="s">
        <v>161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</row>
    <row r="148" spans="1:217" s="3" customFormat="1" ht="15.75" customHeight="1">
      <c r="A148" s="8">
        <f>146</f>
        <v>146</v>
      </c>
      <c r="B148" s="8" t="s">
        <v>169</v>
      </c>
      <c r="C148" s="8" t="s">
        <v>146</v>
      </c>
      <c r="D148" s="8" t="s">
        <v>161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</row>
    <row r="149" spans="1:217" s="3" customFormat="1" ht="15.75" customHeight="1">
      <c r="A149" s="8">
        <f>147</f>
        <v>147</v>
      </c>
      <c r="B149" s="8" t="s">
        <v>170</v>
      </c>
      <c r="C149" s="8" t="s">
        <v>146</v>
      </c>
      <c r="D149" s="8" t="s">
        <v>161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</row>
    <row r="150" spans="1:217" s="3" customFormat="1" ht="15.75" customHeight="1">
      <c r="A150" s="8">
        <f>148</f>
        <v>148</v>
      </c>
      <c r="B150" s="8" t="s">
        <v>171</v>
      </c>
      <c r="C150" s="8" t="s">
        <v>146</v>
      </c>
      <c r="D150" s="8" t="s">
        <v>161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</row>
    <row r="151" spans="1:217" s="3" customFormat="1" ht="15.75" customHeight="1">
      <c r="A151" s="8">
        <f>149</f>
        <v>149</v>
      </c>
      <c r="B151" s="8" t="s">
        <v>172</v>
      </c>
      <c r="C151" s="8" t="s">
        <v>146</v>
      </c>
      <c r="D151" s="8" t="s">
        <v>161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</row>
    <row r="152" spans="1:217" s="3" customFormat="1" ht="15.75" customHeight="1">
      <c r="A152" s="8">
        <f>150</f>
        <v>150</v>
      </c>
      <c r="B152" s="8" t="s">
        <v>173</v>
      </c>
      <c r="C152" s="8" t="s">
        <v>146</v>
      </c>
      <c r="D152" s="8" t="s">
        <v>161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</row>
    <row r="153" spans="1:217" s="3" customFormat="1" ht="15.75" customHeight="1">
      <c r="A153" s="8">
        <f>151</f>
        <v>151</v>
      </c>
      <c r="B153" s="8" t="s">
        <v>174</v>
      </c>
      <c r="C153" s="8" t="s">
        <v>146</v>
      </c>
      <c r="D153" s="8" t="s">
        <v>161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</row>
    <row r="154" spans="1:217" s="3" customFormat="1" ht="15.75" customHeight="1">
      <c r="A154" s="8">
        <f>152</f>
        <v>152</v>
      </c>
      <c r="B154" s="8" t="s">
        <v>175</v>
      </c>
      <c r="C154" s="8" t="s">
        <v>6</v>
      </c>
      <c r="D154" s="8" t="s">
        <v>176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</row>
    <row r="155" spans="1:217" s="3" customFormat="1" ht="15.75" customHeight="1">
      <c r="A155" s="8">
        <f>153</f>
        <v>153</v>
      </c>
      <c r="B155" s="8" t="s">
        <v>177</v>
      </c>
      <c r="C155" s="8" t="s">
        <v>6</v>
      </c>
      <c r="D155" s="8" t="s">
        <v>176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</row>
    <row r="156" spans="1:217" s="3" customFormat="1" ht="15.75" customHeight="1">
      <c r="A156" s="8">
        <f>154</f>
        <v>154</v>
      </c>
      <c r="B156" s="8" t="s">
        <v>178</v>
      </c>
      <c r="C156" s="8" t="s">
        <v>6</v>
      </c>
      <c r="D156" s="8" t="s">
        <v>176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</row>
    <row r="157" spans="1:217" s="3" customFormat="1" ht="15.75" customHeight="1">
      <c r="A157" s="8">
        <f>155</f>
        <v>155</v>
      </c>
      <c r="B157" s="8" t="s">
        <v>179</v>
      </c>
      <c r="C157" s="8" t="s">
        <v>6</v>
      </c>
      <c r="D157" s="8" t="s">
        <v>176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</row>
    <row r="158" spans="1:217" s="3" customFormat="1" ht="15.75" customHeight="1">
      <c r="A158" s="8">
        <f>156</f>
        <v>156</v>
      </c>
      <c r="B158" s="8" t="s">
        <v>180</v>
      </c>
      <c r="C158" s="8" t="s">
        <v>6</v>
      </c>
      <c r="D158" s="8" t="s">
        <v>176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</row>
    <row r="159" spans="1:217" s="3" customFormat="1" ht="15.75" customHeight="1">
      <c r="A159" s="8">
        <f>157</f>
        <v>157</v>
      </c>
      <c r="B159" s="8" t="s">
        <v>181</v>
      </c>
      <c r="C159" s="8" t="s">
        <v>6</v>
      </c>
      <c r="D159" s="8" t="s">
        <v>176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</row>
    <row r="160" spans="1:217" s="3" customFormat="1" ht="15.75" customHeight="1">
      <c r="A160" s="8">
        <f>158</f>
        <v>158</v>
      </c>
      <c r="B160" s="8" t="s">
        <v>182</v>
      </c>
      <c r="C160" s="8" t="s">
        <v>6</v>
      </c>
      <c r="D160" s="8" t="s">
        <v>176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</row>
    <row r="161" spans="1:217" s="3" customFormat="1" ht="15.75" customHeight="1">
      <c r="A161" s="8">
        <f>159</f>
        <v>159</v>
      </c>
      <c r="B161" s="8" t="s">
        <v>183</v>
      </c>
      <c r="C161" s="8" t="s">
        <v>6</v>
      </c>
      <c r="D161" s="8" t="s">
        <v>176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</row>
    <row r="162" spans="1:217" s="3" customFormat="1" ht="15.75" customHeight="1">
      <c r="A162" s="8">
        <f>160</f>
        <v>160</v>
      </c>
      <c r="B162" s="8" t="s">
        <v>184</v>
      </c>
      <c r="C162" s="8" t="s">
        <v>6</v>
      </c>
      <c r="D162" s="8" t="s">
        <v>176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</row>
    <row r="163" spans="1:217" s="3" customFormat="1" ht="15.75" customHeight="1">
      <c r="A163" s="8">
        <f>161</f>
        <v>161</v>
      </c>
      <c r="B163" s="8" t="s">
        <v>185</v>
      </c>
      <c r="C163" s="8" t="s">
        <v>6</v>
      </c>
      <c r="D163" s="8" t="s">
        <v>176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</row>
    <row r="164" spans="1:217" s="3" customFormat="1" ht="15.75" customHeight="1">
      <c r="A164" s="8">
        <f>162</f>
        <v>162</v>
      </c>
      <c r="B164" s="8" t="s">
        <v>186</v>
      </c>
      <c r="C164" s="8" t="s">
        <v>6</v>
      </c>
      <c r="D164" s="8" t="s">
        <v>176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</row>
    <row r="165" spans="1:217" s="3" customFormat="1" ht="15.75" customHeight="1">
      <c r="A165" s="8">
        <f>163</f>
        <v>163</v>
      </c>
      <c r="B165" s="8" t="s">
        <v>187</v>
      </c>
      <c r="C165" s="8" t="s">
        <v>6</v>
      </c>
      <c r="D165" s="8" t="s">
        <v>176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</row>
    <row r="166" spans="1:217" s="3" customFormat="1" ht="15.75" customHeight="1">
      <c r="A166" s="8">
        <f>164</f>
        <v>164</v>
      </c>
      <c r="B166" s="8" t="s">
        <v>188</v>
      </c>
      <c r="C166" s="8" t="s">
        <v>6</v>
      </c>
      <c r="D166" s="8" t="s">
        <v>176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</row>
    <row r="167" spans="1:217" s="3" customFormat="1" ht="15.75" customHeight="1">
      <c r="A167" s="8">
        <f>165</f>
        <v>165</v>
      </c>
      <c r="B167" s="8" t="s">
        <v>189</v>
      </c>
      <c r="C167" s="8" t="s">
        <v>6</v>
      </c>
      <c r="D167" s="8" t="s">
        <v>176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</row>
    <row r="168" spans="1:217" s="3" customFormat="1" ht="15.75" customHeight="1">
      <c r="A168" s="8">
        <f>166</f>
        <v>166</v>
      </c>
      <c r="B168" s="8" t="s">
        <v>190</v>
      </c>
      <c r="C168" s="8" t="s">
        <v>6</v>
      </c>
      <c r="D168" s="8" t="s">
        <v>176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</row>
    <row r="169" spans="1:217" s="3" customFormat="1" ht="15.75" customHeight="1">
      <c r="A169" s="8">
        <f>167</f>
        <v>167</v>
      </c>
      <c r="B169" s="8" t="s">
        <v>191</v>
      </c>
      <c r="C169" s="8" t="s">
        <v>6</v>
      </c>
      <c r="D169" s="8" t="s">
        <v>176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</row>
    <row r="170" spans="1:217" s="3" customFormat="1" ht="15.75" customHeight="1">
      <c r="A170" s="8">
        <f>168</f>
        <v>168</v>
      </c>
      <c r="B170" s="8" t="s">
        <v>192</v>
      </c>
      <c r="C170" s="8" t="s">
        <v>6</v>
      </c>
      <c r="D170" s="8" t="s">
        <v>176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</row>
    <row r="171" spans="1:217" s="3" customFormat="1" ht="15.75" customHeight="1">
      <c r="A171" s="8">
        <f>169</f>
        <v>169</v>
      </c>
      <c r="B171" s="8" t="s">
        <v>193</v>
      </c>
      <c r="C171" s="8" t="s">
        <v>6</v>
      </c>
      <c r="D171" s="8" t="s">
        <v>176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</row>
    <row r="172" spans="1:217" s="3" customFormat="1" ht="15.75" customHeight="1">
      <c r="A172" s="8">
        <f>170</f>
        <v>170</v>
      </c>
      <c r="B172" s="8" t="s">
        <v>194</v>
      </c>
      <c r="C172" s="8" t="s">
        <v>6</v>
      </c>
      <c r="D172" s="8" t="s">
        <v>176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</row>
    <row r="173" spans="1:217" s="3" customFormat="1" ht="15.75" customHeight="1">
      <c r="A173" s="8">
        <f>171</f>
        <v>171</v>
      </c>
      <c r="B173" s="8" t="s">
        <v>195</v>
      </c>
      <c r="C173" s="8" t="s">
        <v>6</v>
      </c>
      <c r="D173" s="8" t="s">
        <v>176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</row>
    <row r="174" spans="1:217" s="3" customFormat="1" ht="15.75" customHeight="1">
      <c r="A174" s="8">
        <f>172</f>
        <v>172</v>
      </c>
      <c r="B174" s="8" t="s">
        <v>196</v>
      </c>
      <c r="C174" s="8" t="s">
        <v>6</v>
      </c>
      <c r="D174" s="8" t="s">
        <v>176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</row>
    <row r="175" spans="1:217" s="3" customFormat="1" ht="15.75" customHeight="1">
      <c r="A175" s="8">
        <f>173</f>
        <v>173</v>
      </c>
      <c r="B175" s="8" t="s">
        <v>197</v>
      </c>
      <c r="C175" s="8" t="s">
        <v>6</v>
      </c>
      <c r="D175" s="8" t="s">
        <v>176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</row>
    <row r="176" spans="1:217" s="3" customFormat="1" ht="15.75" customHeight="1">
      <c r="A176" s="8">
        <f>174</f>
        <v>174</v>
      </c>
      <c r="B176" s="8" t="s">
        <v>198</v>
      </c>
      <c r="C176" s="8" t="s">
        <v>6</v>
      </c>
      <c r="D176" s="8" t="s">
        <v>199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</row>
    <row r="177" spans="1:217" s="3" customFormat="1" ht="15.75" customHeight="1">
      <c r="A177" s="8">
        <f>175</f>
        <v>175</v>
      </c>
      <c r="B177" s="8" t="s">
        <v>200</v>
      </c>
      <c r="C177" s="8" t="s">
        <v>6</v>
      </c>
      <c r="D177" s="8" t="s">
        <v>199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</row>
    <row r="178" spans="1:217" s="3" customFormat="1" ht="15.75" customHeight="1">
      <c r="A178" s="8">
        <f>176</f>
        <v>176</v>
      </c>
      <c r="B178" s="8" t="s">
        <v>201</v>
      </c>
      <c r="C178" s="8" t="s">
        <v>6</v>
      </c>
      <c r="D178" s="8" t="s">
        <v>199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</row>
    <row r="179" spans="1:217" s="3" customFormat="1" ht="15.75" customHeight="1">
      <c r="A179" s="8">
        <f>177</f>
        <v>177</v>
      </c>
      <c r="B179" s="8" t="s">
        <v>202</v>
      </c>
      <c r="C179" s="8" t="s">
        <v>6</v>
      </c>
      <c r="D179" s="8" t="s">
        <v>199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</row>
    <row r="180" spans="1:217" s="3" customFormat="1" ht="15.75" customHeight="1">
      <c r="A180" s="8">
        <f>178</f>
        <v>178</v>
      </c>
      <c r="B180" s="8" t="s">
        <v>203</v>
      </c>
      <c r="C180" s="8" t="s">
        <v>6</v>
      </c>
      <c r="D180" s="8" t="s">
        <v>199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</row>
    <row r="181" spans="1:217" s="3" customFormat="1" ht="15.75" customHeight="1">
      <c r="A181" s="8">
        <f>179</f>
        <v>179</v>
      </c>
      <c r="B181" s="8" t="s">
        <v>204</v>
      </c>
      <c r="C181" s="8" t="s">
        <v>6</v>
      </c>
      <c r="D181" s="8" t="s">
        <v>199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</row>
    <row r="182" spans="1:217" s="3" customFormat="1" ht="15.75" customHeight="1">
      <c r="A182" s="8">
        <f>180</f>
        <v>180</v>
      </c>
      <c r="B182" s="8" t="s">
        <v>205</v>
      </c>
      <c r="C182" s="8" t="s">
        <v>6</v>
      </c>
      <c r="D182" s="8" t="s">
        <v>199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</row>
    <row r="183" spans="1:217" s="3" customFormat="1" ht="15.75" customHeight="1">
      <c r="A183" s="8">
        <f>181</f>
        <v>181</v>
      </c>
      <c r="B183" s="8" t="s">
        <v>206</v>
      </c>
      <c r="C183" s="8" t="s">
        <v>6</v>
      </c>
      <c r="D183" s="8" t="s">
        <v>199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</row>
    <row r="184" spans="1:217" s="3" customFormat="1" ht="15.75" customHeight="1">
      <c r="A184" s="8">
        <f>182</f>
        <v>182</v>
      </c>
      <c r="B184" s="8" t="s">
        <v>207</v>
      </c>
      <c r="C184" s="8" t="s">
        <v>6</v>
      </c>
      <c r="D184" s="8" t="s">
        <v>199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</row>
    <row r="185" spans="1:217" s="3" customFormat="1" ht="15.75" customHeight="1">
      <c r="A185" s="8">
        <f>183</f>
        <v>183</v>
      </c>
      <c r="B185" s="8" t="s">
        <v>208</v>
      </c>
      <c r="C185" s="8" t="s">
        <v>6</v>
      </c>
      <c r="D185" s="8" t="s">
        <v>199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</row>
    <row r="186" spans="1:217" s="3" customFormat="1" ht="15.75" customHeight="1">
      <c r="A186" s="8">
        <f>184</f>
        <v>184</v>
      </c>
      <c r="B186" s="8" t="s">
        <v>209</v>
      </c>
      <c r="C186" s="8" t="s">
        <v>6</v>
      </c>
      <c r="D186" s="8" t="s">
        <v>199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</row>
    <row r="187" spans="1:217" s="3" customFormat="1" ht="15.75" customHeight="1">
      <c r="A187" s="8">
        <f>185</f>
        <v>185</v>
      </c>
      <c r="B187" s="8" t="s">
        <v>210</v>
      </c>
      <c r="C187" s="8" t="s">
        <v>6</v>
      </c>
      <c r="D187" s="8" t="s">
        <v>211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</row>
    <row r="188" spans="1:217" s="3" customFormat="1" ht="15.75" customHeight="1">
      <c r="A188" s="8">
        <f>186</f>
        <v>186</v>
      </c>
      <c r="B188" s="8" t="s">
        <v>212</v>
      </c>
      <c r="C188" s="8" t="s">
        <v>6</v>
      </c>
      <c r="D188" s="8" t="s">
        <v>211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</row>
    <row r="189" spans="1:217" s="3" customFormat="1" ht="15.75" customHeight="1">
      <c r="A189" s="8">
        <f>187</f>
        <v>187</v>
      </c>
      <c r="B189" s="8" t="s">
        <v>213</v>
      </c>
      <c r="C189" s="8" t="s">
        <v>6</v>
      </c>
      <c r="D189" s="8" t="s">
        <v>211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</row>
    <row r="190" spans="1:217" s="3" customFormat="1" ht="15.75" customHeight="1">
      <c r="A190" s="8">
        <f>188</f>
        <v>188</v>
      </c>
      <c r="B190" s="8" t="s">
        <v>214</v>
      </c>
      <c r="C190" s="8" t="s">
        <v>6</v>
      </c>
      <c r="D190" s="8" t="s">
        <v>211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</row>
    <row r="191" spans="1:217" s="3" customFormat="1" ht="15.75" customHeight="1">
      <c r="A191" s="8">
        <f>189</f>
        <v>189</v>
      </c>
      <c r="B191" s="8" t="s">
        <v>215</v>
      </c>
      <c r="C191" s="8" t="s">
        <v>6</v>
      </c>
      <c r="D191" s="8" t="s">
        <v>211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</row>
    <row r="192" spans="1:217" s="3" customFormat="1" ht="15.75" customHeight="1">
      <c r="A192" s="8">
        <f>190</f>
        <v>190</v>
      </c>
      <c r="B192" s="8" t="s">
        <v>216</v>
      </c>
      <c r="C192" s="8" t="s">
        <v>6</v>
      </c>
      <c r="D192" s="8" t="s">
        <v>211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</row>
    <row r="193" spans="1:217" s="3" customFormat="1" ht="15.75" customHeight="1">
      <c r="A193" s="8">
        <f>191</f>
        <v>191</v>
      </c>
      <c r="B193" s="8" t="s">
        <v>217</v>
      </c>
      <c r="C193" s="8" t="s">
        <v>6</v>
      </c>
      <c r="D193" s="8" t="s">
        <v>211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</row>
    <row r="194" spans="1:217" s="3" customFormat="1" ht="15.75" customHeight="1">
      <c r="A194" s="8">
        <f>192</f>
        <v>192</v>
      </c>
      <c r="B194" s="8" t="s">
        <v>218</v>
      </c>
      <c r="C194" s="8" t="s">
        <v>6</v>
      </c>
      <c r="D194" s="8" t="s">
        <v>211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</row>
    <row r="195" spans="1:217" s="3" customFormat="1" ht="15.75" customHeight="1">
      <c r="A195" s="8">
        <f>193</f>
        <v>193</v>
      </c>
      <c r="B195" s="8" t="s">
        <v>219</v>
      </c>
      <c r="C195" s="8" t="s">
        <v>6</v>
      </c>
      <c r="D195" s="8" t="s">
        <v>211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</row>
    <row r="196" spans="1:217" s="3" customFormat="1" ht="15.75" customHeight="1">
      <c r="A196" s="8">
        <f>194</f>
        <v>194</v>
      </c>
      <c r="B196" s="8" t="s">
        <v>220</v>
      </c>
      <c r="C196" s="8" t="s">
        <v>6</v>
      </c>
      <c r="D196" s="8" t="s">
        <v>211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</row>
    <row r="197" spans="1:217" s="3" customFormat="1" ht="15.75" customHeight="1">
      <c r="A197" s="8">
        <f>195</f>
        <v>195</v>
      </c>
      <c r="B197" s="8" t="s">
        <v>221</v>
      </c>
      <c r="C197" s="8" t="s">
        <v>6</v>
      </c>
      <c r="D197" s="8" t="s">
        <v>211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</row>
    <row r="198" spans="1:217" s="3" customFormat="1" ht="15.75" customHeight="1">
      <c r="A198" s="8">
        <f>196</f>
        <v>196</v>
      </c>
      <c r="B198" s="8" t="s">
        <v>222</v>
      </c>
      <c r="C198" s="8" t="s">
        <v>6</v>
      </c>
      <c r="D198" s="8" t="s">
        <v>211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</row>
    <row r="199" spans="1:217" s="3" customFormat="1" ht="15.75" customHeight="1">
      <c r="A199" s="8">
        <f>197</f>
        <v>197</v>
      </c>
      <c r="B199" s="8" t="s">
        <v>223</v>
      </c>
      <c r="C199" s="8" t="s">
        <v>6</v>
      </c>
      <c r="D199" s="8" t="s">
        <v>224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</row>
    <row r="200" spans="1:217" s="3" customFormat="1" ht="15.75" customHeight="1">
      <c r="A200" s="8">
        <f>198</f>
        <v>198</v>
      </c>
      <c r="B200" s="8" t="s">
        <v>225</v>
      </c>
      <c r="C200" s="8" t="s">
        <v>6</v>
      </c>
      <c r="D200" s="8" t="s">
        <v>224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</row>
    <row r="201" spans="1:217" s="3" customFormat="1" ht="15.75" customHeight="1">
      <c r="A201" s="8">
        <f>199</f>
        <v>199</v>
      </c>
      <c r="B201" s="8" t="s">
        <v>226</v>
      </c>
      <c r="C201" s="8" t="s">
        <v>6</v>
      </c>
      <c r="D201" s="8" t="s">
        <v>224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</row>
    <row r="202" spans="1:217" s="3" customFormat="1" ht="15.75" customHeight="1">
      <c r="A202" s="8">
        <f>200</f>
        <v>200</v>
      </c>
      <c r="B202" s="8" t="s">
        <v>227</v>
      </c>
      <c r="C202" s="8" t="s">
        <v>6</v>
      </c>
      <c r="D202" s="8" t="s">
        <v>224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</row>
    <row r="203" spans="1:217" s="3" customFormat="1" ht="15.75" customHeight="1">
      <c r="A203" s="8">
        <f>201</f>
        <v>201</v>
      </c>
      <c r="B203" s="8" t="s">
        <v>228</v>
      </c>
      <c r="C203" s="8" t="s">
        <v>6</v>
      </c>
      <c r="D203" s="8" t="s">
        <v>224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</row>
    <row r="204" spans="1:217" s="3" customFormat="1" ht="15.75" customHeight="1">
      <c r="A204" s="8">
        <f>202</f>
        <v>202</v>
      </c>
      <c r="B204" s="8" t="s">
        <v>229</v>
      </c>
      <c r="C204" s="8" t="s">
        <v>6</v>
      </c>
      <c r="D204" s="8" t="s">
        <v>224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</row>
    <row r="205" spans="1:217" s="3" customFormat="1" ht="15.75" customHeight="1">
      <c r="A205" s="8">
        <f>203</f>
        <v>203</v>
      </c>
      <c r="B205" s="8" t="s">
        <v>230</v>
      </c>
      <c r="C205" s="8" t="s">
        <v>6</v>
      </c>
      <c r="D205" s="8" t="s">
        <v>224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</row>
    <row r="206" spans="1:217" s="3" customFormat="1" ht="15.75" customHeight="1">
      <c r="A206" s="8">
        <f>204</f>
        <v>204</v>
      </c>
      <c r="B206" s="8" t="s">
        <v>231</v>
      </c>
      <c r="C206" s="8" t="s">
        <v>6</v>
      </c>
      <c r="D206" s="8" t="s">
        <v>224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</row>
    <row r="207" spans="1:217" s="3" customFormat="1" ht="15.75" customHeight="1">
      <c r="A207" s="8">
        <f>205</f>
        <v>205</v>
      </c>
      <c r="B207" s="8" t="s">
        <v>232</v>
      </c>
      <c r="C207" s="8" t="s">
        <v>6</v>
      </c>
      <c r="D207" s="8" t="s">
        <v>224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</row>
    <row r="208" spans="1:217" s="3" customFormat="1" ht="15.75" customHeight="1">
      <c r="A208" s="8">
        <f>206</f>
        <v>206</v>
      </c>
      <c r="B208" s="8" t="s">
        <v>233</v>
      </c>
      <c r="C208" s="8" t="s">
        <v>6</v>
      </c>
      <c r="D208" s="8" t="s">
        <v>224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</row>
    <row r="209" spans="1:217" s="3" customFormat="1" ht="15.75" customHeight="1">
      <c r="A209" s="8">
        <f>207</f>
        <v>207</v>
      </c>
      <c r="B209" s="8" t="s">
        <v>234</v>
      </c>
      <c r="C209" s="8" t="s">
        <v>6</v>
      </c>
      <c r="D209" s="8" t="s">
        <v>224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</row>
    <row r="210" spans="1:217" s="3" customFormat="1" ht="15.75" customHeight="1">
      <c r="A210" s="8">
        <f>208</f>
        <v>208</v>
      </c>
      <c r="B210" s="8" t="s">
        <v>235</v>
      </c>
      <c r="C210" s="8" t="s">
        <v>6</v>
      </c>
      <c r="D210" s="8" t="s">
        <v>224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</row>
    <row r="211" spans="1:217" s="3" customFormat="1" ht="15.75" customHeight="1">
      <c r="A211" s="8">
        <f>209</f>
        <v>209</v>
      </c>
      <c r="B211" s="8" t="s">
        <v>236</v>
      </c>
      <c r="C211" s="8" t="s">
        <v>6</v>
      </c>
      <c r="D211" s="8" t="s">
        <v>224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</row>
    <row r="212" spans="1:217" s="3" customFormat="1" ht="15.75" customHeight="1">
      <c r="A212" s="8">
        <f>210</f>
        <v>210</v>
      </c>
      <c r="B212" s="8" t="s">
        <v>237</v>
      </c>
      <c r="C212" s="8" t="s">
        <v>6</v>
      </c>
      <c r="D212" s="8" t="s">
        <v>224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</row>
    <row r="213" spans="1:217" s="3" customFormat="1" ht="15.75" customHeight="1">
      <c r="A213" s="8">
        <f>211</f>
        <v>211</v>
      </c>
      <c r="B213" s="8" t="s">
        <v>238</v>
      </c>
      <c r="C213" s="8" t="s">
        <v>6</v>
      </c>
      <c r="D213" s="8" t="s">
        <v>239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</row>
    <row r="214" spans="1:217" s="3" customFormat="1" ht="15.75" customHeight="1">
      <c r="A214" s="8">
        <f>212</f>
        <v>212</v>
      </c>
      <c r="B214" s="8" t="s">
        <v>240</v>
      </c>
      <c r="C214" s="8" t="s">
        <v>6</v>
      </c>
      <c r="D214" s="8" t="s">
        <v>239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</row>
    <row r="215" spans="1:217" s="3" customFormat="1" ht="15.75" customHeight="1">
      <c r="A215" s="8">
        <f>213</f>
        <v>213</v>
      </c>
      <c r="B215" s="8" t="s">
        <v>241</v>
      </c>
      <c r="C215" s="8" t="s">
        <v>6</v>
      </c>
      <c r="D215" s="8" t="s">
        <v>239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</row>
    <row r="216" spans="1:217" s="3" customFormat="1" ht="15.75" customHeight="1">
      <c r="A216" s="8">
        <f>214</f>
        <v>214</v>
      </c>
      <c r="B216" s="8" t="s">
        <v>242</v>
      </c>
      <c r="C216" s="8" t="s">
        <v>6</v>
      </c>
      <c r="D216" s="8" t="s">
        <v>239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</row>
    <row r="217" spans="1:217" s="3" customFormat="1" ht="15.75" customHeight="1">
      <c r="A217" s="8">
        <f>215</f>
        <v>215</v>
      </c>
      <c r="B217" s="8" t="s">
        <v>243</v>
      </c>
      <c r="C217" s="8" t="s">
        <v>6</v>
      </c>
      <c r="D217" s="8" t="s">
        <v>239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</row>
    <row r="218" spans="1:217" s="3" customFormat="1" ht="15.75" customHeight="1">
      <c r="A218" s="8">
        <f>216</f>
        <v>216</v>
      </c>
      <c r="B218" s="8" t="s">
        <v>244</v>
      </c>
      <c r="C218" s="8" t="s">
        <v>6</v>
      </c>
      <c r="D218" s="8" t="s">
        <v>239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</row>
    <row r="219" spans="1:217" s="3" customFormat="1" ht="15.75" customHeight="1">
      <c r="A219" s="8">
        <f>217</f>
        <v>217</v>
      </c>
      <c r="B219" s="8" t="s">
        <v>245</v>
      </c>
      <c r="C219" s="8" t="s">
        <v>6</v>
      </c>
      <c r="D219" s="8" t="s">
        <v>239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</row>
    <row r="220" spans="1:217" s="3" customFormat="1" ht="15.75" customHeight="1">
      <c r="A220" s="8">
        <f>218</f>
        <v>218</v>
      </c>
      <c r="B220" s="8" t="s">
        <v>246</v>
      </c>
      <c r="C220" s="8" t="s">
        <v>6</v>
      </c>
      <c r="D220" s="8" t="s">
        <v>239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</row>
    <row r="221" spans="1:217" s="3" customFormat="1" ht="15.75" customHeight="1">
      <c r="A221" s="8">
        <f>219</f>
        <v>219</v>
      </c>
      <c r="B221" s="8" t="s">
        <v>247</v>
      </c>
      <c r="C221" s="8" t="s">
        <v>6</v>
      </c>
      <c r="D221" s="8" t="s">
        <v>239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</row>
    <row r="222" spans="1:217" s="3" customFormat="1" ht="15.75" customHeight="1">
      <c r="A222" s="8">
        <f>220</f>
        <v>220</v>
      </c>
      <c r="B222" s="8" t="s">
        <v>248</v>
      </c>
      <c r="C222" s="8" t="s">
        <v>6</v>
      </c>
      <c r="D222" s="8" t="s">
        <v>239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</row>
    <row r="223" spans="1:217" s="3" customFormat="1" ht="15.75" customHeight="1">
      <c r="A223" s="8">
        <f>221</f>
        <v>221</v>
      </c>
      <c r="B223" s="8" t="s">
        <v>249</v>
      </c>
      <c r="C223" s="8" t="s">
        <v>6</v>
      </c>
      <c r="D223" s="8" t="s">
        <v>239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</row>
    <row r="224" spans="1:217" s="3" customFormat="1" ht="15.75" customHeight="1">
      <c r="A224" s="8">
        <f>222</f>
        <v>222</v>
      </c>
      <c r="B224" s="8" t="s">
        <v>250</v>
      </c>
      <c r="C224" s="8" t="s">
        <v>6</v>
      </c>
      <c r="D224" s="8" t="s">
        <v>239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</row>
    <row r="225" spans="1:217" s="3" customFormat="1" ht="15.75" customHeight="1">
      <c r="A225" s="8">
        <f>223</f>
        <v>223</v>
      </c>
      <c r="B225" s="8" t="s">
        <v>251</v>
      </c>
      <c r="C225" s="8" t="s">
        <v>6</v>
      </c>
      <c r="D225" s="8" t="s">
        <v>252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</row>
    <row r="226" spans="1:217" s="3" customFormat="1" ht="15.75" customHeight="1">
      <c r="A226" s="8">
        <f>224</f>
        <v>224</v>
      </c>
      <c r="B226" s="8" t="s">
        <v>253</v>
      </c>
      <c r="C226" s="8" t="s">
        <v>6</v>
      </c>
      <c r="D226" s="8" t="s">
        <v>252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</row>
    <row r="227" spans="1:217" s="3" customFormat="1" ht="15.75" customHeight="1">
      <c r="A227" s="8">
        <f>225</f>
        <v>225</v>
      </c>
      <c r="B227" s="8" t="s">
        <v>254</v>
      </c>
      <c r="C227" s="8" t="s">
        <v>6</v>
      </c>
      <c r="D227" s="8" t="s">
        <v>252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</row>
    <row r="228" spans="1:217" s="3" customFormat="1" ht="15.75" customHeight="1">
      <c r="A228" s="8">
        <f>226</f>
        <v>226</v>
      </c>
      <c r="B228" s="8" t="s">
        <v>255</v>
      </c>
      <c r="C228" s="8" t="s">
        <v>6</v>
      </c>
      <c r="D228" s="8" t="s">
        <v>252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</row>
    <row r="229" spans="1:217" s="3" customFormat="1" ht="15.75" customHeight="1">
      <c r="A229" s="8">
        <f>227</f>
        <v>227</v>
      </c>
      <c r="B229" s="8" t="s">
        <v>256</v>
      </c>
      <c r="C229" s="8" t="s">
        <v>6</v>
      </c>
      <c r="D229" s="8" t="s">
        <v>252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</row>
    <row r="230" spans="1:217" s="3" customFormat="1" ht="15.75" customHeight="1">
      <c r="A230" s="8">
        <f>228</f>
        <v>228</v>
      </c>
      <c r="B230" s="8" t="s">
        <v>257</v>
      </c>
      <c r="C230" s="8" t="s">
        <v>6</v>
      </c>
      <c r="D230" s="8" t="s">
        <v>252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</row>
    <row r="231" spans="1:217" s="3" customFormat="1" ht="15.75" customHeight="1">
      <c r="A231" s="8">
        <f>229</f>
        <v>229</v>
      </c>
      <c r="B231" s="8" t="s">
        <v>258</v>
      </c>
      <c r="C231" s="8" t="s">
        <v>6</v>
      </c>
      <c r="D231" s="8" t="s">
        <v>252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</row>
    <row r="232" spans="1:217" s="3" customFormat="1" ht="15.75" customHeight="1">
      <c r="A232" s="8">
        <f>230</f>
        <v>230</v>
      </c>
      <c r="B232" s="8" t="s">
        <v>259</v>
      </c>
      <c r="C232" s="8" t="s">
        <v>6</v>
      </c>
      <c r="D232" s="8" t="s">
        <v>252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</row>
    <row r="233" spans="1:217" s="3" customFormat="1" ht="15.75" customHeight="1">
      <c r="A233" s="8">
        <f>231</f>
        <v>231</v>
      </c>
      <c r="B233" s="8" t="s">
        <v>260</v>
      </c>
      <c r="C233" s="8" t="s">
        <v>6</v>
      </c>
      <c r="D233" s="8" t="s">
        <v>252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</row>
    <row r="234" spans="1:217" s="3" customFormat="1" ht="15.75" customHeight="1">
      <c r="A234" s="8">
        <f>232</f>
        <v>232</v>
      </c>
      <c r="B234" s="8" t="s">
        <v>261</v>
      </c>
      <c r="C234" s="8" t="s">
        <v>6</v>
      </c>
      <c r="D234" s="8" t="s">
        <v>252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</row>
    <row r="235" spans="1:217" s="3" customFormat="1" ht="15.75" customHeight="1">
      <c r="A235" s="8">
        <f>233</f>
        <v>233</v>
      </c>
      <c r="B235" s="8" t="s">
        <v>262</v>
      </c>
      <c r="C235" s="8" t="s">
        <v>6</v>
      </c>
      <c r="D235" s="8" t="s">
        <v>263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</row>
    <row r="236" spans="1:217" s="3" customFormat="1" ht="15.75" customHeight="1">
      <c r="A236" s="8">
        <f>234</f>
        <v>234</v>
      </c>
      <c r="B236" s="8" t="s">
        <v>264</v>
      </c>
      <c r="C236" s="8" t="s">
        <v>6</v>
      </c>
      <c r="D236" s="8" t="s">
        <v>263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</row>
    <row r="237" spans="1:217" s="3" customFormat="1" ht="15.75" customHeight="1">
      <c r="A237" s="8">
        <f>235</f>
        <v>235</v>
      </c>
      <c r="B237" s="8" t="s">
        <v>265</v>
      </c>
      <c r="C237" s="8" t="s">
        <v>6</v>
      </c>
      <c r="D237" s="8" t="s">
        <v>263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</row>
    <row r="238" spans="1:217" s="3" customFormat="1" ht="15.75" customHeight="1">
      <c r="A238" s="8">
        <f>236</f>
        <v>236</v>
      </c>
      <c r="B238" s="8" t="s">
        <v>266</v>
      </c>
      <c r="C238" s="8" t="s">
        <v>6</v>
      </c>
      <c r="D238" s="8" t="s">
        <v>263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</row>
    <row r="239" spans="1:217" s="3" customFormat="1" ht="15.75" customHeight="1">
      <c r="A239" s="8">
        <f>237</f>
        <v>237</v>
      </c>
      <c r="B239" s="8" t="s">
        <v>267</v>
      </c>
      <c r="C239" s="8" t="s">
        <v>6</v>
      </c>
      <c r="D239" s="8" t="s">
        <v>263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</row>
    <row r="240" spans="1:217" s="3" customFormat="1" ht="15.75" customHeight="1">
      <c r="A240" s="8">
        <f>238</f>
        <v>238</v>
      </c>
      <c r="B240" s="8" t="s">
        <v>268</v>
      </c>
      <c r="C240" s="8" t="s">
        <v>6</v>
      </c>
      <c r="D240" s="8" t="s">
        <v>263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</row>
    <row r="241" spans="1:217" s="3" customFormat="1" ht="15.75" customHeight="1">
      <c r="A241" s="8">
        <f>239</f>
        <v>239</v>
      </c>
      <c r="B241" s="8" t="s">
        <v>269</v>
      </c>
      <c r="C241" s="8" t="s">
        <v>6</v>
      </c>
      <c r="D241" s="8" t="s">
        <v>263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</row>
    <row r="242" spans="1:217" s="3" customFormat="1" ht="15.75" customHeight="1">
      <c r="A242" s="8">
        <f>240</f>
        <v>240</v>
      </c>
      <c r="B242" s="8" t="s">
        <v>270</v>
      </c>
      <c r="C242" s="8" t="s">
        <v>6</v>
      </c>
      <c r="D242" s="8" t="s">
        <v>263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</row>
    <row r="243" spans="1:217" s="3" customFormat="1" ht="15.75" customHeight="1">
      <c r="A243" s="8">
        <f>241</f>
        <v>241</v>
      </c>
      <c r="B243" s="8" t="s">
        <v>271</v>
      </c>
      <c r="C243" s="8" t="s">
        <v>6</v>
      </c>
      <c r="D243" s="8" t="s">
        <v>263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</row>
    <row r="244" spans="1:217" s="3" customFormat="1" ht="15.75" customHeight="1">
      <c r="A244" s="8">
        <f>242</f>
        <v>242</v>
      </c>
      <c r="B244" s="8" t="s">
        <v>272</v>
      </c>
      <c r="C244" s="8" t="s">
        <v>6</v>
      </c>
      <c r="D244" s="8" t="s">
        <v>273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</row>
    <row r="245" spans="1:217" s="3" customFormat="1" ht="15.75" customHeight="1">
      <c r="A245" s="8">
        <f>243</f>
        <v>243</v>
      </c>
      <c r="B245" s="8" t="s">
        <v>274</v>
      </c>
      <c r="C245" s="8" t="s">
        <v>6</v>
      </c>
      <c r="D245" s="8" t="s">
        <v>273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</row>
    <row r="246" spans="1:217" s="3" customFormat="1" ht="15.75" customHeight="1">
      <c r="A246" s="8">
        <f>244</f>
        <v>244</v>
      </c>
      <c r="B246" s="8" t="s">
        <v>168</v>
      </c>
      <c r="C246" s="8" t="s">
        <v>6</v>
      </c>
      <c r="D246" s="8" t="s">
        <v>273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</row>
    <row r="247" spans="1:217" s="3" customFormat="1" ht="15.75" customHeight="1">
      <c r="A247" s="8">
        <f>245</f>
        <v>245</v>
      </c>
      <c r="B247" s="8" t="s">
        <v>275</v>
      </c>
      <c r="C247" s="8" t="s">
        <v>6</v>
      </c>
      <c r="D247" s="8" t="s">
        <v>273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</row>
    <row r="248" spans="1:217" s="3" customFormat="1" ht="15.75" customHeight="1">
      <c r="A248" s="8">
        <f>246</f>
        <v>246</v>
      </c>
      <c r="B248" s="8" t="s">
        <v>276</v>
      </c>
      <c r="C248" s="8" t="s">
        <v>6</v>
      </c>
      <c r="D248" s="8" t="s">
        <v>273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</row>
    <row r="249" spans="1:217" s="3" customFormat="1" ht="15.75" customHeight="1">
      <c r="A249" s="8">
        <f>247</f>
        <v>247</v>
      </c>
      <c r="B249" s="8" t="s">
        <v>277</v>
      </c>
      <c r="C249" s="8" t="s">
        <v>6</v>
      </c>
      <c r="D249" s="8" t="s">
        <v>273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</row>
    <row r="250" spans="1:217" s="3" customFormat="1" ht="15.75" customHeight="1">
      <c r="A250" s="8">
        <f>248</f>
        <v>248</v>
      </c>
      <c r="B250" s="8" t="s">
        <v>278</v>
      </c>
      <c r="C250" s="8" t="s">
        <v>6</v>
      </c>
      <c r="D250" s="8" t="s">
        <v>279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</row>
    <row r="251" spans="1:217" s="3" customFormat="1" ht="15.75" customHeight="1">
      <c r="A251" s="8">
        <f>249</f>
        <v>249</v>
      </c>
      <c r="B251" s="8" t="s">
        <v>280</v>
      </c>
      <c r="C251" s="8" t="s">
        <v>6</v>
      </c>
      <c r="D251" s="8" t="s">
        <v>279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</row>
    <row r="252" spans="1:217" s="3" customFormat="1" ht="15.75" customHeight="1">
      <c r="A252" s="8">
        <f>250</f>
        <v>250</v>
      </c>
      <c r="B252" s="8" t="s">
        <v>281</v>
      </c>
      <c r="C252" s="8" t="s">
        <v>6</v>
      </c>
      <c r="D252" s="8" t="s">
        <v>279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</row>
    <row r="253" spans="1:217" s="3" customFormat="1" ht="15.75" customHeight="1">
      <c r="A253" s="8">
        <f>251</f>
        <v>251</v>
      </c>
      <c r="B253" s="8" t="s">
        <v>282</v>
      </c>
      <c r="C253" s="8" t="s">
        <v>6</v>
      </c>
      <c r="D253" s="8" t="s">
        <v>279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</row>
    <row r="254" spans="1:217" s="3" customFormat="1" ht="15.75" customHeight="1">
      <c r="A254" s="8">
        <f>252</f>
        <v>252</v>
      </c>
      <c r="B254" s="8" t="s">
        <v>283</v>
      </c>
      <c r="C254" s="8" t="s">
        <v>6</v>
      </c>
      <c r="D254" s="8" t="s">
        <v>279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</row>
    <row r="255" spans="1:217" s="3" customFormat="1" ht="15.75" customHeight="1">
      <c r="A255" s="8">
        <f>253</f>
        <v>253</v>
      </c>
      <c r="B255" s="8" t="s">
        <v>284</v>
      </c>
      <c r="C255" s="8" t="s">
        <v>6</v>
      </c>
      <c r="D255" s="8" t="s">
        <v>279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</row>
    <row r="256" spans="1:217" s="3" customFormat="1" ht="15.75" customHeight="1">
      <c r="A256" s="8">
        <f>254</f>
        <v>254</v>
      </c>
      <c r="B256" s="8" t="s">
        <v>285</v>
      </c>
      <c r="C256" s="8" t="s">
        <v>6</v>
      </c>
      <c r="D256" s="8" t="s">
        <v>286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</row>
    <row r="257" spans="1:217" s="3" customFormat="1" ht="15.75" customHeight="1">
      <c r="A257" s="8">
        <f>255</f>
        <v>255</v>
      </c>
      <c r="B257" s="8" t="s">
        <v>287</v>
      </c>
      <c r="C257" s="8" t="s">
        <v>6</v>
      </c>
      <c r="D257" s="8" t="s">
        <v>286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</row>
    <row r="258" spans="1:217" s="3" customFormat="1" ht="15.75" customHeight="1">
      <c r="A258" s="8">
        <f>256</f>
        <v>256</v>
      </c>
      <c r="B258" s="8" t="s">
        <v>288</v>
      </c>
      <c r="C258" s="8" t="s">
        <v>6</v>
      </c>
      <c r="D258" s="8" t="s">
        <v>286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</row>
    <row r="259" spans="1:217" s="3" customFormat="1" ht="15.75" customHeight="1">
      <c r="A259" s="8">
        <f>257</f>
        <v>257</v>
      </c>
      <c r="B259" s="8" t="s">
        <v>289</v>
      </c>
      <c r="C259" s="8" t="s">
        <v>290</v>
      </c>
      <c r="D259" s="8" t="s">
        <v>291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</row>
    <row r="260" spans="1:217" s="3" customFormat="1" ht="15.75" customHeight="1">
      <c r="A260" s="8">
        <f>258</f>
        <v>258</v>
      </c>
      <c r="B260" s="8" t="s">
        <v>292</v>
      </c>
      <c r="C260" s="8" t="s">
        <v>290</v>
      </c>
      <c r="D260" s="8" t="s">
        <v>291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</row>
    <row r="261" spans="1:217" s="3" customFormat="1" ht="15.75" customHeight="1">
      <c r="A261" s="8">
        <f>259</f>
        <v>259</v>
      </c>
      <c r="B261" s="8" t="s">
        <v>293</v>
      </c>
      <c r="C261" s="8" t="s">
        <v>290</v>
      </c>
      <c r="D261" s="8" t="s">
        <v>291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</row>
    <row r="262" spans="1:217" s="3" customFormat="1" ht="15.75" customHeight="1">
      <c r="A262" s="8">
        <f>260</f>
        <v>260</v>
      </c>
      <c r="B262" s="8" t="s">
        <v>294</v>
      </c>
      <c r="C262" s="8" t="s">
        <v>290</v>
      </c>
      <c r="D262" s="8" t="s">
        <v>291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</row>
    <row r="263" spans="1:217" s="3" customFormat="1" ht="15.75" customHeight="1">
      <c r="A263" s="8">
        <f>261</f>
        <v>261</v>
      </c>
      <c r="B263" s="8" t="s">
        <v>295</v>
      </c>
      <c r="C263" s="8" t="s">
        <v>290</v>
      </c>
      <c r="D263" s="8" t="s">
        <v>291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</row>
    <row r="264" spans="1:217" s="3" customFormat="1" ht="15.75" customHeight="1">
      <c r="A264" s="8">
        <f>262</f>
        <v>262</v>
      </c>
      <c r="B264" s="8" t="s">
        <v>296</v>
      </c>
      <c r="C264" s="8" t="s">
        <v>290</v>
      </c>
      <c r="D264" s="8" t="s">
        <v>291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</row>
    <row r="265" spans="1:217" s="3" customFormat="1" ht="15.75" customHeight="1">
      <c r="A265" s="8">
        <f>263</f>
        <v>263</v>
      </c>
      <c r="B265" s="8" t="s">
        <v>297</v>
      </c>
      <c r="C265" s="8" t="s">
        <v>290</v>
      </c>
      <c r="D265" s="8" t="s">
        <v>291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</row>
    <row r="266" spans="1:217" s="3" customFormat="1" ht="15.75" customHeight="1">
      <c r="A266" s="8">
        <f>264</f>
        <v>264</v>
      </c>
      <c r="B266" s="8" t="s">
        <v>298</v>
      </c>
      <c r="C266" s="8" t="s">
        <v>290</v>
      </c>
      <c r="D266" s="8" t="s">
        <v>299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</row>
    <row r="267" spans="1:217" s="3" customFormat="1" ht="15.75" customHeight="1">
      <c r="A267" s="8">
        <f>265</f>
        <v>265</v>
      </c>
      <c r="B267" s="8" t="s">
        <v>300</v>
      </c>
      <c r="C267" s="8" t="s">
        <v>290</v>
      </c>
      <c r="D267" s="8" t="s">
        <v>299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</row>
    <row r="268" spans="1:217" s="3" customFormat="1" ht="15.75" customHeight="1">
      <c r="A268" s="8">
        <f>266</f>
        <v>266</v>
      </c>
      <c r="B268" s="8" t="s">
        <v>301</v>
      </c>
      <c r="C268" s="8" t="s">
        <v>290</v>
      </c>
      <c r="D268" s="8" t="s">
        <v>299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</row>
    <row r="269" spans="1:217" s="3" customFormat="1" ht="15.75" customHeight="1">
      <c r="A269" s="8">
        <f>267</f>
        <v>267</v>
      </c>
      <c r="B269" s="8" t="s">
        <v>216</v>
      </c>
      <c r="C269" s="8" t="s">
        <v>290</v>
      </c>
      <c r="D269" s="8" t="s">
        <v>299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</row>
    <row r="270" spans="1:217" s="3" customFormat="1" ht="15.75" customHeight="1">
      <c r="A270" s="8">
        <f>268</f>
        <v>268</v>
      </c>
      <c r="B270" s="8" t="s">
        <v>302</v>
      </c>
      <c r="C270" s="8" t="s">
        <v>290</v>
      </c>
      <c r="D270" s="8" t="s">
        <v>299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</row>
    <row r="271" spans="1:217" s="3" customFormat="1" ht="15.75" customHeight="1">
      <c r="A271" s="8">
        <f>269</f>
        <v>269</v>
      </c>
      <c r="B271" s="8" t="s">
        <v>303</v>
      </c>
      <c r="C271" s="8" t="s">
        <v>290</v>
      </c>
      <c r="D271" s="8" t="s">
        <v>299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</row>
    <row r="272" spans="1:217" s="3" customFormat="1" ht="15.75" customHeight="1">
      <c r="A272" s="8">
        <f>270</f>
        <v>270</v>
      </c>
      <c r="B272" s="8" t="s">
        <v>304</v>
      </c>
      <c r="C272" s="8" t="s">
        <v>290</v>
      </c>
      <c r="D272" s="8" t="s">
        <v>299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</row>
    <row r="273" spans="1:217" s="3" customFormat="1" ht="15.75" customHeight="1">
      <c r="A273" s="8">
        <f>271</f>
        <v>271</v>
      </c>
      <c r="B273" s="8" t="s">
        <v>305</v>
      </c>
      <c r="C273" s="8" t="s">
        <v>290</v>
      </c>
      <c r="D273" s="8" t="s">
        <v>299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</row>
    <row r="274" spans="1:217" s="3" customFormat="1" ht="15.75" customHeight="1">
      <c r="A274" s="8">
        <f>272</f>
        <v>272</v>
      </c>
      <c r="B274" s="8" t="s">
        <v>306</v>
      </c>
      <c r="C274" s="8" t="s">
        <v>290</v>
      </c>
      <c r="D274" s="8" t="s">
        <v>299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</row>
    <row r="275" spans="1:217" s="3" customFormat="1" ht="15.75" customHeight="1">
      <c r="A275" s="8">
        <f>273</f>
        <v>273</v>
      </c>
      <c r="B275" s="8" t="s">
        <v>307</v>
      </c>
      <c r="C275" s="8" t="s">
        <v>290</v>
      </c>
      <c r="D275" s="8" t="s">
        <v>299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</row>
    <row r="276" spans="1:217" s="3" customFormat="1" ht="15.75" customHeight="1">
      <c r="A276" s="8">
        <f>274</f>
        <v>274</v>
      </c>
      <c r="B276" s="8" t="s">
        <v>308</v>
      </c>
      <c r="C276" s="8" t="s">
        <v>290</v>
      </c>
      <c r="D276" s="8" t="s">
        <v>309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</row>
    <row r="277" spans="1:217" s="3" customFormat="1" ht="15.75" customHeight="1">
      <c r="A277" s="8">
        <f>275</f>
        <v>275</v>
      </c>
      <c r="B277" s="8" t="s">
        <v>310</v>
      </c>
      <c r="C277" s="8" t="s">
        <v>290</v>
      </c>
      <c r="D277" s="8" t="s">
        <v>309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</row>
    <row r="278" spans="1:217" s="3" customFormat="1" ht="15.75" customHeight="1">
      <c r="A278" s="8">
        <f>276</f>
        <v>276</v>
      </c>
      <c r="B278" s="8" t="s">
        <v>311</v>
      </c>
      <c r="C278" s="8" t="s">
        <v>290</v>
      </c>
      <c r="D278" s="8" t="s">
        <v>309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</row>
    <row r="279" spans="1:217" s="3" customFormat="1" ht="15.75" customHeight="1">
      <c r="A279" s="8">
        <f>277</f>
        <v>277</v>
      </c>
      <c r="B279" s="8" t="s">
        <v>312</v>
      </c>
      <c r="C279" s="8" t="s">
        <v>290</v>
      </c>
      <c r="D279" s="8" t="s">
        <v>313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</row>
    <row r="280" spans="1:217" s="3" customFormat="1" ht="15.75" customHeight="1">
      <c r="A280" s="8">
        <f>278</f>
        <v>278</v>
      </c>
      <c r="B280" s="8" t="s">
        <v>314</v>
      </c>
      <c r="C280" s="8" t="s">
        <v>290</v>
      </c>
      <c r="D280" s="8" t="s">
        <v>313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</row>
    <row r="281" spans="1:217" s="3" customFormat="1" ht="15.75" customHeight="1">
      <c r="A281" s="8">
        <f>279</f>
        <v>279</v>
      </c>
      <c r="B281" s="8" t="s">
        <v>315</v>
      </c>
      <c r="C281" s="8" t="s">
        <v>290</v>
      </c>
      <c r="D281" s="8" t="s">
        <v>313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</row>
    <row r="282" spans="1:217" s="3" customFormat="1" ht="15.75" customHeight="1">
      <c r="A282" s="8">
        <f>280</f>
        <v>280</v>
      </c>
      <c r="B282" s="8" t="s">
        <v>316</v>
      </c>
      <c r="C282" s="8" t="s">
        <v>290</v>
      </c>
      <c r="D282" s="8" t="s">
        <v>313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</row>
    <row r="283" spans="1:217" s="3" customFormat="1" ht="15.75" customHeight="1">
      <c r="A283" s="8">
        <f>281</f>
        <v>281</v>
      </c>
      <c r="B283" s="8" t="s">
        <v>317</v>
      </c>
      <c r="C283" s="8" t="s">
        <v>290</v>
      </c>
      <c r="D283" s="8" t="s">
        <v>313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</row>
    <row r="284" spans="1:217" s="3" customFormat="1" ht="15.75" customHeight="1">
      <c r="A284" s="8">
        <f>282</f>
        <v>282</v>
      </c>
      <c r="B284" s="8" t="s">
        <v>318</v>
      </c>
      <c r="C284" s="8" t="s">
        <v>290</v>
      </c>
      <c r="D284" s="8" t="s">
        <v>313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</row>
    <row r="285" spans="1:217" s="3" customFormat="1" ht="15.75" customHeight="1">
      <c r="A285" s="8">
        <f>283</f>
        <v>283</v>
      </c>
      <c r="B285" s="8" t="s">
        <v>319</v>
      </c>
      <c r="C285" s="8" t="s">
        <v>290</v>
      </c>
      <c r="D285" s="8" t="s">
        <v>320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</row>
    <row r="286" spans="1:217" s="3" customFormat="1" ht="15.75" customHeight="1">
      <c r="A286" s="8">
        <f>284</f>
        <v>284</v>
      </c>
      <c r="B286" s="8" t="s">
        <v>321</v>
      </c>
      <c r="C286" s="8" t="s">
        <v>290</v>
      </c>
      <c r="D286" s="8" t="s">
        <v>320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</row>
    <row r="287" spans="1:217" s="3" customFormat="1" ht="15.75" customHeight="1">
      <c r="A287" s="8">
        <f>285</f>
        <v>285</v>
      </c>
      <c r="B287" s="8" t="s">
        <v>322</v>
      </c>
      <c r="C287" s="8" t="s">
        <v>290</v>
      </c>
      <c r="D287" s="8" t="s">
        <v>320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</row>
    <row r="288" spans="1:217" s="3" customFormat="1" ht="15.75" customHeight="1">
      <c r="A288" s="8">
        <f>286</f>
        <v>286</v>
      </c>
      <c r="B288" s="8" t="s">
        <v>323</v>
      </c>
      <c r="C288" s="8" t="s">
        <v>290</v>
      </c>
      <c r="D288" s="8" t="s">
        <v>320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</row>
    <row r="289" spans="1:217" s="3" customFormat="1" ht="15.75" customHeight="1">
      <c r="A289" s="8">
        <f>287</f>
        <v>287</v>
      </c>
      <c r="B289" s="8" t="s">
        <v>324</v>
      </c>
      <c r="C289" s="8" t="s">
        <v>290</v>
      </c>
      <c r="D289" s="8" t="s">
        <v>320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</row>
    <row r="290" spans="1:217" s="3" customFormat="1" ht="15.75" customHeight="1">
      <c r="A290" s="8">
        <f>288</f>
        <v>288</v>
      </c>
      <c r="B290" s="8" t="s">
        <v>325</v>
      </c>
      <c r="C290" s="8" t="s">
        <v>290</v>
      </c>
      <c r="D290" s="8" t="s">
        <v>320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</row>
    <row r="291" spans="1:217" s="3" customFormat="1" ht="15.75" customHeight="1">
      <c r="A291" s="8">
        <f>289</f>
        <v>289</v>
      </c>
      <c r="B291" s="8" t="s">
        <v>326</v>
      </c>
      <c r="C291" s="8" t="s">
        <v>290</v>
      </c>
      <c r="D291" s="8" t="s">
        <v>320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</row>
    <row r="292" spans="1:217" s="3" customFormat="1" ht="15.75" customHeight="1">
      <c r="A292" s="8">
        <f>290</f>
        <v>290</v>
      </c>
      <c r="B292" s="8" t="s">
        <v>327</v>
      </c>
      <c r="C292" s="8" t="s">
        <v>290</v>
      </c>
      <c r="D292" s="8" t="s">
        <v>320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</row>
    <row r="293" spans="1:217" s="3" customFormat="1" ht="15.75" customHeight="1">
      <c r="A293" s="8">
        <f>291</f>
        <v>291</v>
      </c>
      <c r="B293" s="8" t="s">
        <v>328</v>
      </c>
      <c r="C293" s="8" t="s">
        <v>290</v>
      </c>
      <c r="D293" s="8" t="s">
        <v>320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</row>
    <row r="294" spans="1:217" s="3" customFormat="1" ht="15.75" customHeight="1">
      <c r="A294" s="8">
        <f>292</f>
        <v>292</v>
      </c>
      <c r="B294" s="8" t="s">
        <v>329</v>
      </c>
      <c r="C294" s="8" t="s">
        <v>290</v>
      </c>
      <c r="D294" s="8" t="s">
        <v>320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</row>
    <row r="295" spans="1:217" s="3" customFormat="1" ht="15.75" customHeight="1">
      <c r="A295" s="8">
        <f>293</f>
        <v>293</v>
      </c>
      <c r="B295" s="8" t="s">
        <v>330</v>
      </c>
      <c r="C295" s="8" t="s">
        <v>290</v>
      </c>
      <c r="D295" s="8" t="s">
        <v>320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</row>
    <row r="296" spans="1:217" s="3" customFormat="1" ht="15.75" customHeight="1">
      <c r="A296" s="8">
        <f>294</f>
        <v>294</v>
      </c>
      <c r="B296" s="8" t="s">
        <v>331</v>
      </c>
      <c r="C296" s="8" t="s">
        <v>290</v>
      </c>
      <c r="D296" s="8" t="s">
        <v>332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</row>
    <row r="297" spans="1:217" s="3" customFormat="1" ht="15.75" customHeight="1">
      <c r="A297" s="8">
        <f>295</f>
        <v>295</v>
      </c>
      <c r="B297" s="8" t="s">
        <v>333</v>
      </c>
      <c r="C297" s="8" t="s">
        <v>290</v>
      </c>
      <c r="D297" s="8" t="s">
        <v>332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</row>
    <row r="298" spans="1:217" s="3" customFormat="1" ht="15.75" customHeight="1">
      <c r="A298" s="8">
        <f>296</f>
        <v>296</v>
      </c>
      <c r="B298" s="8" t="s">
        <v>334</v>
      </c>
      <c r="C298" s="8" t="s">
        <v>290</v>
      </c>
      <c r="D298" s="8" t="s">
        <v>332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</row>
    <row r="299" spans="1:217" s="3" customFormat="1" ht="15.75" customHeight="1">
      <c r="A299" s="8">
        <f>297</f>
        <v>297</v>
      </c>
      <c r="B299" s="8" t="s">
        <v>335</v>
      </c>
      <c r="C299" s="8" t="s">
        <v>290</v>
      </c>
      <c r="D299" s="8" t="s">
        <v>332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</row>
    <row r="300" spans="1:217" s="3" customFormat="1" ht="15.75" customHeight="1">
      <c r="A300" s="8">
        <f>298</f>
        <v>298</v>
      </c>
      <c r="B300" s="8" t="s">
        <v>336</v>
      </c>
      <c r="C300" s="8" t="s">
        <v>290</v>
      </c>
      <c r="D300" s="8" t="s">
        <v>332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</row>
    <row r="301" spans="1:217" s="3" customFormat="1" ht="15.75" customHeight="1">
      <c r="A301" s="8">
        <f>299</f>
        <v>299</v>
      </c>
      <c r="B301" s="8" t="s">
        <v>337</v>
      </c>
      <c r="C301" s="8" t="s">
        <v>290</v>
      </c>
      <c r="D301" s="8" t="s">
        <v>332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</row>
    <row r="302" spans="1:217" s="3" customFormat="1" ht="15.75" customHeight="1">
      <c r="A302" s="8">
        <f>300</f>
        <v>300</v>
      </c>
      <c r="B302" s="8" t="s">
        <v>338</v>
      </c>
      <c r="C302" s="8" t="s">
        <v>290</v>
      </c>
      <c r="D302" s="8" t="s">
        <v>332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</row>
    <row r="303" spans="1:217" s="3" customFormat="1" ht="15.75" customHeight="1">
      <c r="A303" s="8">
        <f>301</f>
        <v>301</v>
      </c>
      <c r="B303" s="8" t="s">
        <v>339</v>
      </c>
      <c r="C303" s="8" t="s">
        <v>290</v>
      </c>
      <c r="D303" s="8" t="s">
        <v>332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</row>
    <row r="304" spans="1:217" s="3" customFormat="1" ht="15.75" customHeight="1">
      <c r="A304" s="8">
        <f>302</f>
        <v>302</v>
      </c>
      <c r="B304" s="8" t="s">
        <v>340</v>
      </c>
      <c r="C304" s="8" t="s">
        <v>290</v>
      </c>
      <c r="D304" s="8" t="s">
        <v>332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</row>
    <row r="305" spans="1:217" s="3" customFormat="1" ht="15.75" customHeight="1">
      <c r="A305" s="8">
        <f>303</f>
        <v>303</v>
      </c>
      <c r="B305" s="8" t="s">
        <v>341</v>
      </c>
      <c r="C305" s="8" t="s">
        <v>290</v>
      </c>
      <c r="D305" s="8" t="s">
        <v>332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</row>
    <row r="306" spans="1:217" s="3" customFormat="1" ht="15.75" customHeight="1">
      <c r="A306" s="8">
        <f>304</f>
        <v>304</v>
      </c>
      <c r="B306" s="8" t="s">
        <v>342</v>
      </c>
      <c r="C306" s="8" t="s">
        <v>290</v>
      </c>
      <c r="D306" s="8" t="s">
        <v>332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</row>
    <row r="307" spans="1:217" s="3" customFormat="1" ht="15.75" customHeight="1">
      <c r="A307" s="8">
        <f>305</f>
        <v>305</v>
      </c>
      <c r="B307" s="8" t="s">
        <v>343</v>
      </c>
      <c r="C307" s="8" t="s">
        <v>290</v>
      </c>
      <c r="D307" s="8" t="s">
        <v>332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</row>
    <row r="308" spans="1:217" s="3" customFormat="1" ht="15.75" customHeight="1">
      <c r="A308" s="8">
        <f>306</f>
        <v>306</v>
      </c>
      <c r="B308" s="8" t="s">
        <v>344</v>
      </c>
      <c r="C308" s="8" t="s">
        <v>290</v>
      </c>
      <c r="D308" s="8" t="s">
        <v>332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</row>
    <row r="309" spans="1:217" s="3" customFormat="1" ht="15.75" customHeight="1">
      <c r="A309" s="8">
        <f>307</f>
        <v>307</v>
      </c>
      <c r="B309" s="8" t="s">
        <v>345</v>
      </c>
      <c r="C309" s="8" t="s">
        <v>290</v>
      </c>
      <c r="D309" s="8" t="s">
        <v>332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</row>
    <row r="310" spans="1:217" s="3" customFormat="1" ht="15.75" customHeight="1">
      <c r="A310" s="8">
        <f>308</f>
        <v>308</v>
      </c>
      <c r="B310" s="8" t="s">
        <v>346</v>
      </c>
      <c r="C310" s="8" t="s">
        <v>290</v>
      </c>
      <c r="D310" s="8" t="s">
        <v>347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</row>
    <row r="311" spans="1:217" s="3" customFormat="1" ht="15.75" customHeight="1">
      <c r="A311" s="8">
        <f>309</f>
        <v>309</v>
      </c>
      <c r="B311" s="8" t="s">
        <v>348</v>
      </c>
      <c r="C311" s="8" t="s">
        <v>290</v>
      </c>
      <c r="D311" s="8" t="s">
        <v>347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</row>
    <row r="312" spans="1:217" s="3" customFormat="1" ht="15.75" customHeight="1">
      <c r="A312" s="8">
        <f>310</f>
        <v>310</v>
      </c>
      <c r="B312" s="8" t="s">
        <v>349</v>
      </c>
      <c r="C312" s="8" t="s">
        <v>290</v>
      </c>
      <c r="D312" s="8" t="s">
        <v>347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</row>
    <row r="313" spans="1:217" s="3" customFormat="1" ht="15.75" customHeight="1">
      <c r="A313" s="8">
        <f>311</f>
        <v>311</v>
      </c>
      <c r="B313" s="8" t="s">
        <v>350</v>
      </c>
      <c r="C313" s="8" t="s">
        <v>290</v>
      </c>
      <c r="D313" s="8" t="s">
        <v>347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</row>
    <row r="314" spans="1:217" s="3" customFormat="1" ht="15.75" customHeight="1">
      <c r="A314" s="8">
        <f>312</f>
        <v>312</v>
      </c>
      <c r="B314" s="8" t="s">
        <v>351</v>
      </c>
      <c r="C314" s="8" t="s">
        <v>290</v>
      </c>
      <c r="D314" s="8" t="s">
        <v>347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</row>
    <row r="315" spans="1:217" s="3" customFormat="1" ht="15.75" customHeight="1">
      <c r="A315" s="8">
        <f>313</f>
        <v>313</v>
      </c>
      <c r="B315" s="8" t="s">
        <v>352</v>
      </c>
      <c r="C315" s="8" t="s">
        <v>290</v>
      </c>
      <c r="D315" s="8" t="s">
        <v>347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</row>
    <row r="316" spans="1:217" s="3" customFormat="1" ht="15.75" customHeight="1">
      <c r="A316" s="8">
        <f>314</f>
        <v>314</v>
      </c>
      <c r="B316" s="8" t="s">
        <v>353</v>
      </c>
      <c r="C316" s="8" t="s">
        <v>290</v>
      </c>
      <c r="D316" s="8" t="s">
        <v>347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</row>
    <row r="317" spans="1:217" s="3" customFormat="1" ht="15.75" customHeight="1">
      <c r="A317" s="8">
        <f>315</f>
        <v>315</v>
      </c>
      <c r="B317" s="8" t="s">
        <v>354</v>
      </c>
      <c r="C317" s="8" t="s">
        <v>290</v>
      </c>
      <c r="D317" s="8" t="s">
        <v>355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</row>
    <row r="318" spans="1:217" s="3" customFormat="1" ht="15.75" customHeight="1">
      <c r="A318" s="8">
        <f>316</f>
        <v>316</v>
      </c>
      <c r="B318" s="8" t="s">
        <v>356</v>
      </c>
      <c r="C318" s="8" t="s">
        <v>290</v>
      </c>
      <c r="D318" s="8" t="s">
        <v>355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</row>
    <row r="319" spans="1:217" s="3" customFormat="1" ht="15.75" customHeight="1">
      <c r="A319" s="8">
        <f>317</f>
        <v>317</v>
      </c>
      <c r="B319" s="8" t="s">
        <v>357</v>
      </c>
      <c r="C319" s="8" t="s">
        <v>290</v>
      </c>
      <c r="D319" s="8" t="s">
        <v>355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</row>
    <row r="320" spans="1:217" s="3" customFormat="1" ht="15.75" customHeight="1">
      <c r="A320" s="8">
        <f>318</f>
        <v>318</v>
      </c>
      <c r="B320" s="8" t="s">
        <v>358</v>
      </c>
      <c r="C320" s="8" t="s">
        <v>290</v>
      </c>
      <c r="D320" s="8" t="s">
        <v>355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</row>
    <row r="321" spans="1:217" s="3" customFormat="1" ht="15.75" customHeight="1">
      <c r="A321" s="8">
        <f>319</f>
        <v>319</v>
      </c>
      <c r="B321" s="8" t="s">
        <v>359</v>
      </c>
      <c r="C321" s="8" t="s">
        <v>290</v>
      </c>
      <c r="D321" s="8" t="s">
        <v>355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</row>
    <row r="322" spans="1:217" s="3" customFormat="1" ht="15.75" customHeight="1">
      <c r="A322" s="8">
        <f>320</f>
        <v>320</v>
      </c>
      <c r="B322" s="8" t="s">
        <v>360</v>
      </c>
      <c r="C322" s="8" t="s">
        <v>290</v>
      </c>
      <c r="D322" s="8" t="s">
        <v>355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</row>
    <row r="323" spans="1:217" s="3" customFormat="1" ht="15.75" customHeight="1">
      <c r="A323" s="8">
        <f>321</f>
        <v>321</v>
      </c>
      <c r="B323" s="8" t="s">
        <v>361</v>
      </c>
      <c r="C323" s="8" t="s">
        <v>290</v>
      </c>
      <c r="D323" s="8" t="s">
        <v>355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</row>
    <row r="324" spans="1:217" s="3" customFormat="1" ht="15.75" customHeight="1">
      <c r="A324" s="8">
        <f>322</f>
        <v>322</v>
      </c>
      <c r="B324" s="8" t="s">
        <v>362</v>
      </c>
      <c r="C324" s="8" t="s">
        <v>290</v>
      </c>
      <c r="D324" s="8" t="s">
        <v>355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</row>
    <row r="325" spans="1:217" s="3" customFormat="1" ht="15.75" customHeight="1">
      <c r="A325" s="8">
        <f>323</f>
        <v>323</v>
      </c>
      <c r="B325" s="8" t="s">
        <v>363</v>
      </c>
      <c r="C325" s="8" t="s">
        <v>290</v>
      </c>
      <c r="D325" s="8" t="s">
        <v>355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</row>
    <row r="326" spans="1:217" s="3" customFormat="1" ht="15.75" customHeight="1">
      <c r="A326" s="8">
        <f>324</f>
        <v>324</v>
      </c>
      <c r="B326" s="8" t="s">
        <v>364</v>
      </c>
      <c r="C326" s="8" t="s">
        <v>290</v>
      </c>
      <c r="D326" s="8" t="s">
        <v>365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</row>
    <row r="327" spans="1:217" s="3" customFormat="1" ht="15.75" customHeight="1">
      <c r="A327" s="8">
        <f>325</f>
        <v>325</v>
      </c>
      <c r="B327" s="8" t="s">
        <v>366</v>
      </c>
      <c r="C327" s="8" t="s">
        <v>290</v>
      </c>
      <c r="D327" s="8" t="s">
        <v>365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</row>
    <row r="328" spans="1:217" s="3" customFormat="1" ht="15.75" customHeight="1">
      <c r="A328" s="8">
        <f>326</f>
        <v>326</v>
      </c>
      <c r="B328" s="8" t="s">
        <v>367</v>
      </c>
      <c r="C328" s="8" t="s">
        <v>290</v>
      </c>
      <c r="D328" s="8" t="s">
        <v>365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</row>
    <row r="329" spans="1:217" s="3" customFormat="1" ht="15.75" customHeight="1">
      <c r="A329" s="8">
        <f>327</f>
        <v>327</v>
      </c>
      <c r="B329" s="8" t="s">
        <v>368</v>
      </c>
      <c r="C329" s="8" t="s">
        <v>290</v>
      </c>
      <c r="D329" s="8" t="s">
        <v>365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</row>
    <row r="330" spans="1:217" s="3" customFormat="1" ht="15.75" customHeight="1">
      <c r="A330" s="8">
        <f>328</f>
        <v>328</v>
      </c>
      <c r="B330" s="8" t="s">
        <v>369</v>
      </c>
      <c r="C330" s="8" t="s">
        <v>290</v>
      </c>
      <c r="D330" s="8" t="s">
        <v>365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</row>
    <row r="331" spans="1:217" s="3" customFormat="1" ht="15.75" customHeight="1">
      <c r="A331" s="8">
        <f>329</f>
        <v>329</v>
      </c>
      <c r="B331" s="8" t="s">
        <v>370</v>
      </c>
      <c r="C331" s="8" t="s">
        <v>290</v>
      </c>
      <c r="D331" s="8" t="s">
        <v>365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</row>
    <row r="332" spans="1:217" s="3" customFormat="1" ht="15.75" customHeight="1">
      <c r="A332" s="8">
        <f>330</f>
        <v>330</v>
      </c>
      <c r="B332" s="8" t="s">
        <v>371</v>
      </c>
      <c r="C332" s="8" t="s">
        <v>290</v>
      </c>
      <c r="D332" s="8" t="s">
        <v>365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</row>
    <row r="333" spans="1:217" s="3" customFormat="1" ht="15.75" customHeight="1">
      <c r="A333" s="8">
        <f>331</f>
        <v>331</v>
      </c>
      <c r="B333" s="8" t="s">
        <v>372</v>
      </c>
      <c r="C333" s="8" t="s">
        <v>290</v>
      </c>
      <c r="D333" s="8" t="s">
        <v>365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</row>
    <row r="334" spans="1:217" s="3" customFormat="1" ht="15.75" customHeight="1">
      <c r="A334" s="8">
        <f>332</f>
        <v>332</v>
      </c>
      <c r="B334" s="8" t="s">
        <v>373</v>
      </c>
      <c r="C334" s="8" t="s">
        <v>6</v>
      </c>
      <c r="D334" s="8" t="s">
        <v>374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</row>
    <row r="335" spans="1:217" s="3" customFormat="1" ht="15.75" customHeight="1">
      <c r="A335" s="8">
        <f>333</f>
        <v>333</v>
      </c>
      <c r="B335" s="8" t="s">
        <v>375</v>
      </c>
      <c r="C335" s="8" t="s">
        <v>6</v>
      </c>
      <c r="D335" s="8" t="s">
        <v>374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</row>
    <row r="336" spans="1:217" s="3" customFormat="1" ht="15.75" customHeight="1">
      <c r="A336" s="8">
        <f>334</f>
        <v>334</v>
      </c>
      <c r="B336" s="8" t="s">
        <v>376</v>
      </c>
      <c r="C336" s="8" t="s">
        <v>6</v>
      </c>
      <c r="D336" s="8" t="s">
        <v>374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</row>
    <row r="337" spans="1:217" s="3" customFormat="1" ht="15.75" customHeight="1">
      <c r="A337" s="8">
        <f>335</f>
        <v>335</v>
      </c>
      <c r="B337" s="8" t="s">
        <v>377</v>
      </c>
      <c r="C337" s="8" t="s">
        <v>6</v>
      </c>
      <c r="D337" s="8" t="s">
        <v>374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</row>
    <row r="338" spans="1:217" s="3" customFormat="1" ht="15.75" customHeight="1">
      <c r="A338" s="8">
        <f>336</f>
        <v>336</v>
      </c>
      <c r="B338" s="8" t="s">
        <v>378</v>
      </c>
      <c r="C338" s="8" t="s">
        <v>6</v>
      </c>
      <c r="D338" s="8" t="s">
        <v>374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</row>
    <row r="339" spans="1:217" s="3" customFormat="1" ht="15.75" customHeight="1">
      <c r="A339" s="8">
        <f>337</f>
        <v>337</v>
      </c>
      <c r="B339" s="8" t="s">
        <v>379</v>
      </c>
      <c r="C339" s="8" t="s">
        <v>6</v>
      </c>
      <c r="D339" s="8" t="s">
        <v>374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</row>
    <row r="340" spans="1:217" s="3" customFormat="1" ht="15.75" customHeight="1">
      <c r="A340" s="8">
        <f>338</f>
        <v>338</v>
      </c>
      <c r="B340" s="8" t="s">
        <v>380</v>
      </c>
      <c r="C340" s="8" t="s">
        <v>6</v>
      </c>
      <c r="D340" s="8" t="s">
        <v>374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</row>
    <row r="341" spans="1:217" s="3" customFormat="1" ht="15.75" customHeight="1">
      <c r="A341" s="8">
        <f>339</f>
        <v>339</v>
      </c>
      <c r="B341" s="8" t="s">
        <v>381</v>
      </c>
      <c r="C341" s="8" t="s">
        <v>6</v>
      </c>
      <c r="D341" s="8" t="s">
        <v>382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</row>
    <row r="342" spans="1:217" s="3" customFormat="1" ht="15.75" customHeight="1">
      <c r="A342" s="8">
        <f>340</f>
        <v>340</v>
      </c>
      <c r="B342" s="8" t="s">
        <v>383</v>
      </c>
      <c r="C342" s="8" t="s">
        <v>6</v>
      </c>
      <c r="D342" s="8" t="s">
        <v>382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</row>
    <row r="343" spans="1:217" s="3" customFormat="1" ht="15.75" customHeight="1">
      <c r="A343" s="8">
        <f>341</f>
        <v>341</v>
      </c>
      <c r="B343" s="8" t="s">
        <v>384</v>
      </c>
      <c r="C343" s="8" t="s">
        <v>6</v>
      </c>
      <c r="D343" s="8" t="s">
        <v>382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</row>
    <row r="344" spans="1:217" s="3" customFormat="1" ht="15.75" customHeight="1">
      <c r="A344" s="8">
        <f>342</f>
        <v>342</v>
      </c>
      <c r="B344" s="8" t="s">
        <v>385</v>
      </c>
      <c r="C344" s="8" t="s">
        <v>6</v>
      </c>
      <c r="D344" s="8" t="s">
        <v>382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</row>
    <row r="345" spans="1:217" s="3" customFormat="1" ht="15.75" customHeight="1">
      <c r="A345" s="8">
        <f>343</f>
        <v>343</v>
      </c>
      <c r="B345" s="8" t="s">
        <v>386</v>
      </c>
      <c r="C345" s="8" t="s">
        <v>6</v>
      </c>
      <c r="D345" s="8" t="s">
        <v>382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</row>
    <row r="346" spans="1:217" s="3" customFormat="1" ht="15.75" customHeight="1">
      <c r="A346" s="8">
        <f>344</f>
        <v>344</v>
      </c>
      <c r="B346" s="8" t="s">
        <v>387</v>
      </c>
      <c r="C346" s="8" t="s">
        <v>6</v>
      </c>
      <c r="D346" s="8" t="s">
        <v>382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</row>
    <row r="347" spans="1:217" s="3" customFormat="1" ht="15.75" customHeight="1">
      <c r="A347" s="8">
        <f>345</f>
        <v>345</v>
      </c>
      <c r="B347" s="8" t="s">
        <v>388</v>
      </c>
      <c r="C347" s="8" t="s">
        <v>6</v>
      </c>
      <c r="D347" s="8" t="s">
        <v>382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</row>
    <row r="348" spans="1:217" s="3" customFormat="1" ht="15.75" customHeight="1">
      <c r="A348" s="8">
        <f>346</f>
        <v>346</v>
      </c>
      <c r="B348" s="8" t="s">
        <v>389</v>
      </c>
      <c r="C348" s="8" t="s">
        <v>6</v>
      </c>
      <c r="D348" s="8" t="s">
        <v>390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</row>
    <row r="349" spans="1:217" s="3" customFormat="1" ht="15.75" customHeight="1">
      <c r="A349" s="8">
        <f>347</f>
        <v>347</v>
      </c>
      <c r="B349" s="8" t="s">
        <v>391</v>
      </c>
      <c r="C349" s="8" t="s">
        <v>6</v>
      </c>
      <c r="D349" s="8" t="s">
        <v>390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</row>
    <row r="350" spans="1:217" s="3" customFormat="1" ht="15.75" customHeight="1">
      <c r="A350" s="8">
        <f>348</f>
        <v>348</v>
      </c>
      <c r="B350" s="8" t="s">
        <v>392</v>
      </c>
      <c r="C350" s="8" t="s">
        <v>6</v>
      </c>
      <c r="D350" s="8" t="s">
        <v>390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</row>
    <row r="351" spans="1:217" s="3" customFormat="1" ht="15.75" customHeight="1">
      <c r="A351" s="8">
        <f>349</f>
        <v>349</v>
      </c>
      <c r="B351" s="8" t="s">
        <v>393</v>
      </c>
      <c r="C351" s="8" t="s">
        <v>6</v>
      </c>
      <c r="D351" s="8" t="s">
        <v>390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</row>
    <row r="352" spans="1:217" s="3" customFormat="1" ht="15.75" customHeight="1">
      <c r="A352" s="8">
        <f>350</f>
        <v>350</v>
      </c>
      <c r="B352" s="8" t="s">
        <v>394</v>
      </c>
      <c r="C352" s="8" t="s">
        <v>6</v>
      </c>
      <c r="D352" s="8" t="s">
        <v>390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</row>
    <row r="353" spans="1:217" s="3" customFormat="1" ht="15.75" customHeight="1">
      <c r="A353" s="8">
        <f>351</f>
        <v>351</v>
      </c>
      <c r="B353" s="8" t="s">
        <v>395</v>
      </c>
      <c r="C353" s="8" t="s">
        <v>6</v>
      </c>
      <c r="D353" s="8" t="s">
        <v>390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</row>
    <row r="354" spans="1:217" s="3" customFormat="1" ht="15.75" customHeight="1">
      <c r="A354" s="8">
        <f>352</f>
        <v>352</v>
      </c>
      <c r="B354" s="8" t="s">
        <v>396</v>
      </c>
      <c r="C354" s="8" t="s">
        <v>6</v>
      </c>
      <c r="D354" s="8" t="s">
        <v>397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</row>
    <row r="355" spans="1:217" s="3" customFormat="1" ht="15.75" customHeight="1">
      <c r="A355" s="8">
        <f>353</f>
        <v>353</v>
      </c>
      <c r="B355" s="8" t="s">
        <v>398</v>
      </c>
      <c r="C355" s="8" t="s">
        <v>6</v>
      </c>
      <c r="D355" s="8" t="s">
        <v>397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</row>
    <row r="356" spans="1:217" s="3" customFormat="1" ht="15.75" customHeight="1">
      <c r="A356" s="8">
        <f>354</f>
        <v>354</v>
      </c>
      <c r="B356" s="8" t="s">
        <v>399</v>
      </c>
      <c r="C356" s="8" t="s">
        <v>6</v>
      </c>
      <c r="D356" s="8" t="s">
        <v>397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</row>
    <row r="357" spans="1:217" s="3" customFormat="1" ht="15.75" customHeight="1">
      <c r="A357" s="8">
        <f>355</f>
        <v>355</v>
      </c>
      <c r="B357" s="8" t="s">
        <v>400</v>
      </c>
      <c r="C357" s="8" t="s">
        <v>6</v>
      </c>
      <c r="D357" s="8" t="s">
        <v>397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</row>
    <row r="358" spans="1:217" s="3" customFormat="1" ht="15.75" customHeight="1">
      <c r="A358" s="8">
        <f>356</f>
        <v>356</v>
      </c>
      <c r="B358" s="8" t="s">
        <v>401</v>
      </c>
      <c r="C358" s="8" t="s">
        <v>6</v>
      </c>
      <c r="D358" s="8" t="s">
        <v>397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</row>
    <row r="359" spans="1:217" s="3" customFormat="1" ht="15.75" customHeight="1">
      <c r="A359" s="8">
        <f>357</f>
        <v>357</v>
      </c>
      <c r="B359" s="8" t="s">
        <v>402</v>
      </c>
      <c r="C359" s="8" t="s">
        <v>6</v>
      </c>
      <c r="D359" s="8" t="s">
        <v>397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</row>
    <row r="360" spans="1:217" s="3" customFormat="1" ht="15.75" customHeight="1">
      <c r="A360" s="8">
        <f>358</f>
        <v>358</v>
      </c>
      <c r="B360" s="8" t="s">
        <v>403</v>
      </c>
      <c r="C360" s="8" t="s">
        <v>6</v>
      </c>
      <c r="D360" s="8" t="s">
        <v>397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</row>
    <row r="361" spans="1:217" s="3" customFormat="1" ht="15.75" customHeight="1">
      <c r="A361" s="8">
        <f>359</f>
        <v>359</v>
      </c>
      <c r="B361" s="8" t="s">
        <v>404</v>
      </c>
      <c r="C361" s="8" t="s">
        <v>6</v>
      </c>
      <c r="D361" s="8" t="s">
        <v>405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</row>
    <row r="362" spans="1:217" s="3" customFormat="1" ht="15.75" customHeight="1">
      <c r="A362" s="8">
        <f>360</f>
        <v>360</v>
      </c>
      <c r="B362" s="8" t="s">
        <v>406</v>
      </c>
      <c r="C362" s="8" t="s">
        <v>6</v>
      </c>
      <c r="D362" s="8" t="s">
        <v>405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</row>
    <row r="363" spans="1:217" s="3" customFormat="1" ht="15.75" customHeight="1">
      <c r="A363" s="8">
        <f>361</f>
        <v>361</v>
      </c>
      <c r="B363" s="8" t="s">
        <v>407</v>
      </c>
      <c r="C363" s="8" t="s">
        <v>6</v>
      </c>
      <c r="D363" s="8" t="s">
        <v>405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</row>
    <row r="364" spans="1:217" s="3" customFormat="1" ht="15.75" customHeight="1">
      <c r="A364" s="8">
        <f>362</f>
        <v>362</v>
      </c>
      <c r="B364" s="8" t="s">
        <v>408</v>
      </c>
      <c r="C364" s="8" t="s">
        <v>6</v>
      </c>
      <c r="D364" s="8" t="s">
        <v>405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</row>
    <row r="365" spans="1:217" s="3" customFormat="1" ht="15.75" customHeight="1">
      <c r="A365" s="8">
        <f>363</f>
        <v>363</v>
      </c>
      <c r="B365" s="8" t="s">
        <v>409</v>
      </c>
      <c r="C365" s="8" t="s">
        <v>6</v>
      </c>
      <c r="D365" s="8" t="s">
        <v>405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</row>
    <row r="366" spans="1:217" s="3" customFormat="1" ht="15.75" customHeight="1">
      <c r="A366" s="8">
        <f>364</f>
        <v>364</v>
      </c>
      <c r="B366" s="8" t="s">
        <v>410</v>
      </c>
      <c r="C366" s="8" t="s">
        <v>6</v>
      </c>
      <c r="D366" s="8" t="s">
        <v>405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</row>
    <row r="367" spans="1:217" s="3" customFormat="1" ht="15.75" customHeight="1">
      <c r="A367" s="8">
        <f>365</f>
        <v>365</v>
      </c>
      <c r="B367" s="8" t="s">
        <v>411</v>
      </c>
      <c r="C367" s="8" t="s">
        <v>6</v>
      </c>
      <c r="D367" s="8" t="s">
        <v>405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</row>
    <row r="368" spans="1:217" s="3" customFormat="1" ht="15.75" customHeight="1">
      <c r="A368" s="8">
        <f>366</f>
        <v>366</v>
      </c>
      <c r="B368" s="8" t="s">
        <v>412</v>
      </c>
      <c r="C368" s="8" t="s">
        <v>6</v>
      </c>
      <c r="D368" s="8" t="s">
        <v>413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</row>
    <row r="369" spans="1:217" s="3" customFormat="1" ht="15.75" customHeight="1">
      <c r="A369" s="8">
        <f>367</f>
        <v>367</v>
      </c>
      <c r="B369" s="8" t="s">
        <v>414</v>
      </c>
      <c r="C369" s="8" t="s">
        <v>6</v>
      </c>
      <c r="D369" s="8" t="s">
        <v>413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</row>
    <row r="370" spans="1:217" s="3" customFormat="1" ht="15.75" customHeight="1">
      <c r="A370" s="8">
        <f>368</f>
        <v>368</v>
      </c>
      <c r="B370" s="8" t="s">
        <v>415</v>
      </c>
      <c r="C370" s="8" t="s">
        <v>6</v>
      </c>
      <c r="D370" s="8" t="s">
        <v>413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</row>
    <row r="371" spans="1:217" s="3" customFormat="1" ht="15.75" customHeight="1">
      <c r="A371" s="8">
        <f>369</f>
        <v>369</v>
      </c>
      <c r="B371" s="8" t="s">
        <v>416</v>
      </c>
      <c r="C371" s="8" t="s">
        <v>6</v>
      </c>
      <c r="D371" s="8" t="s">
        <v>413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</row>
    <row r="372" spans="1:217" s="3" customFormat="1" ht="15.75" customHeight="1">
      <c r="A372" s="8">
        <f>370</f>
        <v>370</v>
      </c>
      <c r="B372" s="8" t="s">
        <v>417</v>
      </c>
      <c r="C372" s="8" t="s">
        <v>6</v>
      </c>
      <c r="D372" s="8" t="s">
        <v>413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</row>
    <row r="373" spans="1:217" s="3" customFormat="1" ht="15.75" customHeight="1">
      <c r="A373" s="8">
        <f>371</f>
        <v>371</v>
      </c>
      <c r="B373" s="8" t="s">
        <v>418</v>
      </c>
      <c r="C373" s="8" t="s">
        <v>6</v>
      </c>
      <c r="D373" s="8" t="s">
        <v>413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</row>
    <row r="374" spans="1:217" s="3" customFormat="1" ht="15.75" customHeight="1">
      <c r="A374" s="8">
        <f>372</f>
        <v>372</v>
      </c>
      <c r="B374" s="8" t="s">
        <v>419</v>
      </c>
      <c r="C374" s="8" t="s">
        <v>6</v>
      </c>
      <c r="D374" s="8" t="s">
        <v>420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</row>
    <row r="375" spans="1:217" s="3" customFormat="1" ht="15.75" customHeight="1">
      <c r="A375" s="8">
        <f>373</f>
        <v>373</v>
      </c>
      <c r="B375" s="8" t="s">
        <v>421</v>
      </c>
      <c r="C375" s="8" t="s">
        <v>6</v>
      </c>
      <c r="D375" s="8" t="s">
        <v>420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</row>
    <row r="376" spans="1:217" s="3" customFormat="1" ht="15.75" customHeight="1">
      <c r="A376" s="8">
        <f>374</f>
        <v>374</v>
      </c>
      <c r="B376" s="8" t="s">
        <v>422</v>
      </c>
      <c r="C376" s="8" t="s">
        <v>6</v>
      </c>
      <c r="D376" s="8" t="s">
        <v>420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</row>
    <row r="377" spans="1:217" s="3" customFormat="1" ht="15.75" customHeight="1">
      <c r="A377" s="8">
        <f>375</f>
        <v>375</v>
      </c>
      <c r="B377" s="8" t="s">
        <v>423</v>
      </c>
      <c r="C377" s="8" t="s">
        <v>6</v>
      </c>
      <c r="D377" s="8" t="s">
        <v>420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</row>
    <row r="378" spans="1:217" s="3" customFormat="1" ht="15.75" customHeight="1">
      <c r="A378" s="8">
        <f>376</f>
        <v>376</v>
      </c>
      <c r="B378" s="8" t="s">
        <v>424</v>
      </c>
      <c r="C378" s="8" t="s">
        <v>6</v>
      </c>
      <c r="D378" s="8" t="s">
        <v>420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</row>
    <row r="379" spans="1:217" s="3" customFormat="1" ht="15.75" customHeight="1">
      <c r="A379" s="8">
        <f>377</f>
        <v>377</v>
      </c>
      <c r="B379" s="8" t="s">
        <v>425</v>
      </c>
      <c r="C379" s="8" t="s">
        <v>6</v>
      </c>
      <c r="D379" s="8" t="s">
        <v>420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</row>
    <row r="380" spans="1:217" s="3" customFormat="1" ht="15.75" customHeight="1">
      <c r="A380" s="8">
        <f>378</f>
        <v>378</v>
      </c>
      <c r="B380" s="8" t="s">
        <v>426</v>
      </c>
      <c r="C380" s="8" t="s">
        <v>6</v>
      </c>
      <c r="D380" s="8" t="s">
        <v>427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</row>
    <row r="381" spans="1:217" s="3" customFormat="1" ht="15.75" customHeight="1">
      <c r="A381" s="8">
        <f>379</f>
        <v>379</v>
      </c>
      <c r="B381" s="8" t="s">
        <v>428</v>
      </c>
      <c r="C381" s="8" t="s">
        <v>6</v>
      </c>
      <c r="D381" s="8" t="s">
        <v>427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</row>
    <row r="382" spans="1:217" s="3" customFormat="1" ht="15.75" customHeight="1">
      <c r="A382" s="8">
        <f>380</f>
        <v>380</v>
      </c>
      <c r="B382" s="8" t="s">
        <v>429</v>
      </c>
      <c r="C382" s="8" t="s">
        <v>6</v>
      </c>
      <c r="D382" s="8" t="s">
        <v>427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</row>
    <row r="383" spans="1:217" s="3" customFormat="1" ht="15.75" customHeight="1">
      <c r="A383" s="8">
        <f>381</f>
        <v>381</v>
      </c>
      <c r="B383" s="8" t="s">
        <v>430</v>
      </c>
      <c r="C383" s="8" t="s">
        <v>6</v>
      </c>
      <c r="D383" s="8" t="s">
        <v>427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</row>
    <row r="384" spans="1:217" s="3" customFormat="1" ht="15.75" customHeight="1">
      <c r="A384" s="8">
        <f>382</f>
        <v>382</v>
      </c>
      <c r="B384" s="8" t="s">
        <v>431</v>
      </c>
      <c r="C384" s="8" t="s">
        <v>6</v>
      </c>
      <c r="D384" s="8" t="s">
        <v>427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</row>
    <row r="385" spans="1:217" s="3" customFormat="1" ht="15.75" customHeight="1">
      <c r="A385" s="8">
        <f>383</f>
        <v>383</v>
      </c>
      <c r="B385" s="8" t="s">
        <v>432</v>
      </c>
      <c r="C385" s="8" t="s">
        <v>6</v>
      </c>
      <c r="D385" s="8" t="s">
        <v>427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</row>
    <row r="386" spans="1:217" s="3" customFormat="1" ht="15.75" customHeight="1">
      <c r="A386" s="8">
        <f>384</f>
        <v>384</v>
      </c>
      <c r="B386" s="8" t="s">
        <v>433</v>
      </c>
      <c r="C386" s="8" t="s">
        <v>6</v>
      </c>
      <c r="D386" s="8" t="s">
        <v>434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</row>
    <row r="387" spans="1:217" s="3" customFormat="1" ht="15.75" customHeight="1">
      <c r="A387" s="8">
        <f>385</f>
        <v>385</v>
      </c>
      <c r="B387" s="8" t="s">
        <v>435</v>
      </c>
      <c r="C387" s="8" t="s">
        <v>6</v>
      </c>
      <c r="D387" s="8" t="s">
        <v>434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</row>
    <row r="388" spans="1:217" s="3" customFormat="1" ht="15.75" customHeight="1">
      <c r="A388" s="8">
        <f>386</f>
        <v>386</v>
      </c>
      <c r="B388" s="8" t="s">
        <v>436</v>
      </c>
      <c r="C388" s="8" t="s">
        <v>6</v>
      </c>
      <c r="D388" s="8" t="s">
        <v>434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</row>
    <row r="389" spans="1:217" s="3" customFormat="1" ht="15.75" customHeight="1">
      <c r="A389" s="8">
        <f>387</f>
        <v>387</v>
      </c>
      <c r="B389" s="8" t="s">
        <v>437</v>
      </c>
      <c r="C389" s="8" t="s">
        <v>6</v>
      </c>
      <c r="D389" s="8" t="s">
        <v>434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</row>
    <row r="390" spans="1:217" s="3" customFormat="1" ht="15.75" customHeight="1">
      <c r="A390" s="8">
        <f>388</f>
        <v>388</v>
      </c>
      <c r="B390" s="8" t="s">
        <v>438</v>
      </c>
      <c r="C390" s="8" t="s">
        <v>6</v>
      </c>
      <c r="D390" s="8" t="s">
        <v>434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</row>
    <row r="391" spans="1:217" s="3" customFormat="1" ht="15.75" customHeight="1">
      <c r="A391" s="8">
        <f>389</f>
        <v>389</v>
      </c>
      <c r="B391" s="8" t="s">
        <v>439</v>
      </c>
      <c r="C391" s="8" t="s">
        <v>6</v>
      </c>
      <c r="D391" s="8" t="s">
        <v>434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</row>
    <row r="392" spans="1:217" s="3" customFormat="1" ht="15.75" customHeight="1">
      <c r="A392" s="8">
        <f>390</f>
        <v>390</v>
      </c>
      <c r="B392" s="8" t="s">
        <v>440</v>
      </c>
      <c r="C392" s="8" t="s">
        <v>6</v>
      </c>
      <c r="D392" s="8" t="s">
        <v>434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</row>
    <row r="393" spans="1:217" s="3" customFormat="1" ht="15.75" customHeight="1">
      <c r="A393" s="8">
        <f>391</f>
        <v>391</v>
      </c>
      <c r="B393" s="8" t="s">
        <v>441</v>
      </c>
      <c r="C393" s="8" t="s">
        <v>6</v>
      </c>
      <c r="D393" s="8" t="s">
        <v>434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</row>
    <row r="394" spans="1:217" s="3" customFormat="1" ht="15.75" customHeight="1">
      <c r="A394" s="8">
        <f>392</f>
        <v>392</v>
      </c>
      <c r="B394" s="8" t="s">
        <v>442</v>
      </c>
      <c r="C394" s="8" t="s">
        <v>6</v>
      </c>
      <c r="D394" s="8" t="s">
        <v>434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</row>
    <row r="395" spans="1:217" s="3" customFormat="1" ht="15.75" customHeight="1">
      <c r="A395" s="8">
        <f>393</f>
        <v>393</v>
      </c>
      <c r="B395" s="8" t="s">
        <v>443</v>
      </c>
      <c r="C395" s="8" t="s">
        <v>6</v>
      </c>
      <c r="D395" s="8" t="s">
        <v>444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</row>
    <row r="396" spans="1:217" s="3" customFormat="1" ht="15.75" customHeight="1">
      <c r="A396" s="8">
        <f>394</f>
        <v>394</v>
      </c>
      <c r="B396" s="8" t="s">
        <v>445</v>
      </c>
      <c r="C396" s="8" t="s">
        <v>6</v>
      </c>
      <c r="D396" s="8" t="s">
        <v>444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</row>
    <row r="397" spans="1:217" s="3" customFormat="1" ht="15.75" customHeight="1">
      <c r="A397" s="8">
        <f>395</f>
        <v>395</v>
      </c>
      <c r="B397" s="8" t="s">
        <v>446</v>
      </c>
      <c r="C397" s="8" t="s">
        <v>6</v>
      </c>
      <c r="D397" s="8" t="s">
        <v>444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</row>
    <row r="398" spans="1:217" s="3" customFormat="1" ht="15.75" customHeight="1">
      <c r="A398" s="8">
        <f>396</f>
        <v>396</v>
      </c>
      <c r="B398" s="8" t="s">
        <v>447</v>
      </c>
      <c r="C398" s="8" t="s">
        <v>6</v>
      </c>
      <c r="D398" s="8" t="s">
        <v>444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</row>
    <row r="399" spans="1:217" s="3" customFormat="1" ht="15.75" customHeight="1">
      <c r="A399" s="8">
        <f>397</f>
        <v>397</v>
      </c>
      <c r="B399" s="8" t="s">
        <v>448</v>
      </c>
      <c r="C399" s="8" t="s">
        <v>6</v>
      </c>
      <c r="D399" s="8" t="s">
        <v>444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</row>
    <row r="400" spans="1:217" s="3" customFormat="1" ht="15.75" customHeight="1">
      <c r="A400" s="8">
        <f>398</f>
        <v>398</v>
      </c>
      <c r="B400" s="8" t="s">
        <v>449</v>
      </c>
      <c r="C400" s="8" t="s">
        <v>6</v>
      </c>
      <c r="D400" s="8" t="s">
        <v>450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</row>
    <row r="401" spans="1:217" s="3" customFormat="1" ht="15.75" customHeight="1">
      <c r="A401" s="8">
        <f>399</f>
        <v>399</v>
      </c>
      <c r="B401" s="8" t="s">
        <v>451</v>
      </c>
      <c r="C401" s="8" t="s">
        <v>6</v>
      </c>
      <c r="D401" s="8" t="s">
        <v>450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</row>
    <row r="402" spans="1:217" s="3" customFormat="1" ht="15.75" customHeight="1">
      <c r="A402" s="8">
        <f>400</f>
        <v>400</v>
      </c>
      <c r="B402" s="8" t="s">
        <v>452</v>
      </c>
      <c r="C402" s="8" t="s">
        <v>6</v>
      </c>
      <c r="D402" s="8" t="s">
        <v>450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</row>
    <row r="403" spans="1:217" s="3" customFormat="1" ht="15.75" customHeight="1">
      <c r="A403" s="8">
        <f>401</f>
        <v>401</v>
      </c>
      <c r="B403" s="8" t="s">
        <v>453</v>
      </c>
      <c r="C403" s="8" t="s">
        <v>6</v>
      </c>
      <c r="D403" s="8" t="s">
        <v>450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</row>
    <row r="404" spans="1:217" s="3" customFormat="1" ht="15.75" customHeight="1">
      <c r="A404" s="8">
        <f>402</f>
        <v>402</v>
      </c>
      <c r="B404" s="8" t="s">
        <v>454</v>
      </c>
      <c r="C404" s="8" t="s">
        <v>6</v>
      </c>
      <c r="D404" s="8" t="s">
        <v>450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</row>
    <row r="405" spans="1:217" s="3" customFormat="1" ht="15.75" customHeight="1">
      <c r="A405" s="8">
        <f>403</f>
        <v>403</v>
      </c>
      <c r="B405" s="8" t="s">
        <v>455</v>
      </c>
      <c r="C405" s="8" t="s">
        <v>6</v>
      </c>
      <c r="D405" s="8" t="s">
        <v>456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</row>
    <row r="406" spans="1:217" s="3" customFormat="1" ht="15.75" customHeight="1">
      <c r="A406" s="8">
        <f>404</f>
        <v>404</v>
      </c>
      <c r="B406" s="8" t="s">
        <v>457</v>
      </c>
      <c r="C406" s="8" t="s">
        <v>6</v>
      </c>
      <c r="D406" s="8" t="s">
        <v>456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</row>
    <row r="407" spans="1:217" s="3" customFormat="1" ht="15.75" customHeight="1">
      <c r="A407" s="8">
        <f>405</f>
        <v>405</v>
      </c>
      <c r="B407" s="8" t="s">
        <v>458</v>
      </c>
      <c r="C407" s="8" t="s">
        <v>6</v>
      </c>
      <c r="D407" s="8" t="s">
        <v>456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</row>
    <row r="408" spans="1:217" s="3" customFormat="1" ht="15.75" customHeight="1">
      <c r="A408" s="8">
        <f>406</f>
        <v>406</v>
      </c>
      <c r="B408" s="8" t="s">
        <v>459</v>
      </c>
      <c r="C408" s="8" t="s">
        <v>6</v>
      </c>
      <c r="D408" s="8" t="s">
        <v>456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</row>
    <row r="409" spans="1:217" s="3" customFormat="1" ht="15.75" customHeight="1">
      <c r="A409" s="8">
        <f>407</f>
        <v>407</v>
      </c>
      <c r="B409" s="8" t="s">
        <v>460</v>
      </c>
      <c r="C409" s="8" t="s">
        <v>6</v>
      </c>
      <c r="D409" s="8" t="s">
        <v>461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</row>
    <row r="410" spans="1:217" s="3" customFormat="1" ht="15.75" customHeight="1">
      <c r="A410" s="8">
        <f>408</f>
        <v>408</v>
      </c>
      <c r="B410" s="8" t="s">
        <v>462</v>
      </c>
      <c r="C410" s="8" t="s">
        <v>6</v>
      </c>
      <c r="D410" s="8" t="s">
        <v>461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</row>
    <row r="411" spans="1:217" s="3" customFormat="1" ht="15.75" customHeight="1">
      <c r="A411" s="8">
        <f>409</f>
        <v>409</v>
      </c>
      <c r="B411" s="8" t="s">
        <v>463</v>
      </c>
      <c r="C411" s="8" t="s">
        <v>6</v>
      </c>
      <c r="D411" s="8" t="s">
        <v>461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</row>
    <row r="412" spans="1:217" s="3" customFormat="1" ht="15.75" customHeight="1">
      <c r="A412" s="8">
        <f>410</f>
        <v>410</v>
      </c>
      <c r="B412" s="8" t="s">
        <v>464</v>
      </c>
      <c r="C412" s="8" t="s">
        <v>6</v>
      </c>
      <c r="D412" s="8" t="s">
        <v>461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</row>
    <row r="413" spans="1:217" s="3" customFormat="1" ht="15.75" customHeight="1">
      <c r="A413" s="8">
        <f>411</f>
        <v>411</v>
      </c>
      <c r="B413" s="8" t="s">
        <v>465</v>
      </c>
      <c r="C413" s="8" t="s">
        <v>6</v>
      </c>
      <c r="D413" s="8" t="s">
        <v>461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</row>
    <row r="414" spans="1:217" s="3" customFormat="1" ht="15.75" customHeight="1">
      <c r="A414" s="8">
        <f>412</f>
        <v>412</v>
      </c>
      <c r="B414" s="8" t="s">
        <v>466</v>
      </c>
      <c r="C414" s="8" t="s">
        <v>6</v>
      </c>
      <c r="D414" s="8" t="s">
        <v>461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</row>
    <row r="415" spans="1:217" s="3" customFormat="1" ht="15.75" customHeight="1">
      <c r="A415" s="8">
        <f>413</f>
        <v>413</v>
      </c>
      <c r="B415" s="8" t="s">
        <v>467</v>
      </c>
      <c r="C415" s="8" t="s">
        <v>6</v>
      </c>
      <c r="D415" s="8" t="s">
        <v>461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</row>
    <row r="416" spans="1:217" s="3" customFormat="1" ht="15.75" customHeight="1">
      <c r="A416" s="8">
        <f>414</f>
        <v>414</v>
      </c>
      <c r="B416" s="8" t="s">
        <v>468</v>
      </c>
      <c r="C416" s="8" t="s">
        <v>6</v>
      </c>
      <c r="D416" s="8" t="s">
        <v>461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</row>
    <row r="417" spans="1:217" s="3" customFormat="1" ht="15.75" customHeight="1">
      <c r="A417" s="8">
        <f>415</f>
        <v>415</v>
      </c>
      <c r="B417" s="8" t="s">
        <v>469</v>
      </c>
      <c r="C417" s="8" t="s">
        <v>6</v>
      </c>
      <c r="D417" s="8" t="s">
        <v>461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</row>
    <row r="418" spans="1:217" s="3" customFormat="1" ht="15.75" customHeight="1">
      <c r="A418" s="8">
        <f>416</f>
        <v>416</v>
      </c>
      <c r="B418" s="8" t="s">
        <v>470</v>
      </c>
      <c r="C418" s="8" t="s">
        <v>6</v>
      </c>
      <c r="D418" s="8" t="s">
        <v>461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</row>
    <row r="419" spans="1:217" s="3" customFormat="1" ht="15.75" customHeight="1">
      <c r="A419" s="8">
        <f>417</f>
        <v>417</v>
      </c>
      <c r="B419" s="8" t="s">
        <v>471</v>
      </c>
      <c r="C419" s="8" t="s">
        <v>6</v>
      </c>
      <c r="D419" s="8" t="s">
        <v>461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</row>
    <row r="420" spans="1:217" s="3" customFormat="1" ht="15.75" customHeight="1">
      <c r="A420" s="8">
        <f>418</f>
        <v>418</v>
      </c>
      <c r="B420" s="8" t="s">
        <v>472</v>
      </c>
      <c r="C420" s="8" t="s">
        <v>6</v>
      </c>
      <c r="D420" s="8" t="s">
        <v>473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</row>
    <row r="421" spans="1:217" s="3" customFormat="1" ht="15.75" customHeight="1">
      <c r="A421" s="8">
        <f>419</f>
        <v>419</v>
      </c>
      <c r="B421" s="8" t="s">
        <v>474</v>
      </c>
      <c r="C421" s="8" t="s">
        <v>6</v>
      </c>
      <c r="D421" s="8" t="s">
        <v>473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</row>
    <row r="422" spans="1:217" s="3" customFormat="1" ht="15.75" customHeight="1">
      <c r="A422" s="8">
        <f>420</f>
        <v>420</v>
      </c>
      <c r="B422" s="8" t="s">
        <v>475</v>
      </c>
      <c r="C422" s="8" t="s">
        <v>6</v>
      </c>
      <c r="D422" s="8" t="s">
        <v>473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</row>
    <row r="423" spans="1:217" s="3" customFormat="1" ht="15.75" customHeight="1">
      <c r="A423" s="8">
        <f>421</f>
        <v>421</v>
      </c>
      <c r="B423" s="8" t="s">
        <v>476</v>
      </c>
      <c r="C423" s="8" t="s">
        <v>6</v>
      </c>
      <c r="D423" s="8" t="s">
        <v>473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</row>
    <row r="424" spans="1:217" s="3" customFormat="1" ht="15.75" customHeight="1">
      <c r="A424" s="8">
        <f>422</f>
        <v>422</v>
      </c>
      <c r="B424" s="8" t="s">
        <v>477</v>
      </c>
      <c r="C424" s="8" t="s">
        <v>6</v>
      </c>
      <c r="D424" s="8" t="s">
        <v>473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</row>
    <row r="425" spans="1:217" s="3" customFormat="1" ht="15.75" customHeight="1">
      <c r="A425" s="8">
        <f>423</f>
        <v>423</v>
      </c>
      <c r="B425" s="8" t="s">
        <v>478</v>
      </c>
      <c r="C425" s="8" t="s">
        <v>6</v>
      </c>
      <c r="D425" s="8" t="s">
        <v>473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</row>
    <row r="426" spans="1:217" s="3" customFormat="1" ht="15.75" customHeight="1">
      <c r="A426" s="8">
        <f>424</f>
        <v>424</v>
      </c>
      <c r="B426" s="8" t="s">
        <v>479</v>
      </c>
      <c r="C426" s="8" t="s">
        <v>6</v>
      </c>
      <c r="D426" s="8" t="s">
        <v>473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</row>
    <row r="427" spans="1:217" s="3" customFormat="1" ht="15.75" customHeight="1">
      <c r="A427" s="8">
        <f>425</f>
        <v>425</v>
      </c>
      <c r="B427" s="8" t="s">
        <v>480</v>
      </c>
      <c r="C427" s="8" t="s">
        <v>6</v>
      </c>
      <c r="D427" s="8" t="s">
        <v>473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</row>
    <row r="428" spans="1:217" s="3" customFormat="1" ht="15.75" customHeight="1">
      <c r="A428" s="8">
        <f>426</f>
        <v>426</v>
      </c>
      <c r="B428" s="8" t="s">
        <v>481</v>
      </c>
      <c r="C428" s="8" t="s">
        <v>6</v>
      </c>
      <c r="D428" s="8" t="s">
        <v>473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</row>
    <row r="429" spans="1:217" s="3" customFormat="1" ht="15.75" customHeight="1">
      <c r="A429" s="8">
        <f>427</f>
        <v>427</v>
      </c>
      <c r="B429" s="8" t="s">
        <v>482</v>
      </c>
      <c r="C429" s="8" t="s">
        <v>6</v>
      </c>
      <c r="D429" s="8" t="s">
        <v>473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</row>
    <row r="430" spans="1:217" s="3" customFormat="1" ht="15.75" customHeight="1">
      <c r="A430" s="8">
        <f>428</f>
        <v>428</v>
      </c>
      <c r="B430" s="8" t="s">
        <v>483</v>
      </c>
      <c r="C430" s="8" t="s">
        <v>6</v>
      </c>
      <c r="D430" s="8" t="s">
        <v>473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</row>
    <row r="431" spans="1:217" s="3" customFormat="1" ht="15.75" customHeight="1">
      <c r="A431" s="8">
        <f>429</f>
        <v>429</v>
      </c>
      <c r="B431" s="8" t="s">
        <v>484</v>
      </c>
      <c r="C431" s="8" t="s">
        <v>6</v>
      </c>
      <c r="D431" s="8" t="s">
        <v>473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</row>
    <row r="432" spans="1:217" s="3" customFormat="1" ht="15.75" customHeight="1">
      <c r="A432" s="8">
        <f>430</f>
        <v>430</v>
      </c>
      <c r="B432" s="8" t="s">
        <v>485</v>
      </c>
      <c r="C432" s="8" t="s">
        <v>6</v>
      </c>
      <c r="D432" s="8" t="s">
        <v>473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</row>
    <row r="433" spans="1:217" s="3" customFormat="1" ht="15.75" customHeight="1">
      <c r="A433" s="8">
        <f>431</f>
        <v>431</v>
      </c>
      <c r="B433" s="8" t="s">
        <v>486</v>
      </c>
      <c r="C433" s="8" t="s">
        <v>6</v>
      </c>
      <c r="D433" s="8" t="s">
        <v>473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</row>
    <row r="434" spans="1:217" s="3" customFormat="1" ht="15.75" customHeight="1">
      <c r="A434" s="8">
        <f>432</f>
        <v>432</v>
      </c>
      <c r="B434" s="8" t="s">
        <v>487</v>
      </c>
      <c r="C434" s="8" t="s">
        <v>146</v>
      </c>
      <c r="D434" s="8" t="s">
        <v>488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</row>
    <row r="435" spans="1:217" s="3" customFormat="1" ht="15.75" customHeight="1">
      <c r="A435" s="8">
        <f>433</f>
        <v>433</v>
      </c>
      <c r="B435" s="8" t="s">
        <v>489</v>
      </c>
      <c r="C435" s="8" t="s">
        <v>146</v>
      </c>
      <c r="D435" s="8" t="s">
        <v>488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</row>
    <row r="436" spans="1:217" s="3" customFormat="1" ht="15.75" customHeight="1">
      <c r="A436" s="8">
        <f>434</f>
        <v>434</v>
      </c>
      <c r="B436" s="8" t="s">
        <v>490</v>
      </c>
      <c r="C436" s="8" t="s">
        <v>146</v>
      </c>
      <c r="D436" s="8" t="s">
        <v>488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</row>
    <row r="437" spans="1:217" s="3" customFormat="1" ht="15.75" customHeight="1">
      <c r="A437" s="8">
        <f>435</f>
        <v>435</v>
      </c>
      <c r="B437" s="8" t="s">
        <v>491</v>
      </c>
      <c r="C437" s="8" t="s">
        <v>146</v>
      </c>
      <c r="D437" s="8" t="s">
        <v>488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</row>
    <row r="438" spans="1:217" s="3" customFormat="1" ht="15.75" customHeight="1">
      <c r="A438" s="8">
        <f>436</f>
        <v>436</v>
      </c>
      <c r="B438" s="8" t="s">
        <v>492</v>
      </c>
      <c r="C438" s="8" t="s">
        <v>146</v>
      </c>
      <c r="D438" s="8" t="s">
        <v>488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</row>
    <row r="439" spans="1:217" s="3" customFormat="1" ht="15.75" customHeight="1">
      <c r="A439" s="8">
        <f>437</f>
        <v>437</v>
      </c>
      <c r="B439" s="8" t="s">
        <v>493</v>
      </c>
      <c r="C439" s="8" t="s">
        <v>146</v>
      </c>
      <c r="D439" s="8" t="s">
        <v>488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</row>
    <row r="440" spans="1:217" s="3" customFormat="1" ht="15.75" customHeight="1">
      <c r="A440" s="8">
        <f>438</f>
        <v>438</v>
      </c>
      <c r="B440" s="8" t="s">
        <v>494</v>
      </c>
      <c r="C440" s="8" t="s">
        <v>146</v>
      </c>
      <c r="D440" s="8" t="s">
        <v>488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</row>
    <row r="441" spans="1:217" s="3" customFormat="1" ht="15.75" customHeight="1">
      <c r="A441" s="8">
        <f>439</f>
        <v>439</v>
      </c>
      <c r="B441" s="8" t="s">
        <v>495</v>
      </c>
      <c r="C441" s="8" t="s">
        <v>146</v>
      </c>
      <c r="D441" s="8" t="s">
        <v>488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</row>
    <row r="442" spans="1:217" s="3" customFormat="1" ht="15.75" customHeight="1">
      <c r="A442" s="8">
        <f>440</f>
        <v>440</v>
      </c>
      <c r="B442" s="8" t="s">
        <v>496</v>
      </c>
      <c r="C442" s="8" t="s">
        <v>146</v>
      </c>
      <c r="D442" s="8" t="s">
        <v>488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</row>
    <row r="443" spans="1:217" s="3" customFormat="1" ht="15.75" customHeight="1">
      <c r="A443" s="8">
        <f>441</f>
        <v>441</v>
      </c>
      <c r="B443" s="8" t="s">
        <v>497</v>
      </c>
      <c r="C443" s="8" t="s">
        <v>146</v>
      </c>
      <c r="D443" s="8" t="s">
        <v>488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</row>
    <row r="444" spans="1:217" s="3" customFormat="1" ht="15.75" customHeight="1">
      <c r="A444" s="8">
        <f>442</f>
        <v>442</v>
      </c>
      <c r="B444" s="8" t="s">
        <v>498</v>
      </c>
      <c r="C444" s="8" t="s">
        <v>146</v>
      </c>
      <c r="D444" s="8" t="s">
        <v>488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</row>
    <row r="445" spans="1:217" s="3" customFormat="1" ht="15.75" customHeight="1">
      <c r="A445" s="8">
        <f>443</f>
        <v>443</v>
      </c>
      <c r="B445" s="8" t="s">
        <v>499</v>
      </c>
      <c r="C445" s="8" t="s">
        <v>146</v>
      </c>
      <c r="D445" s="8" t="s">
        <v>488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</row>
    <row r="446" spans="1:217" s="3" customFormat="1" ht="15.75" customHeight="1">
      <c r="A446" s="8">
        <f>444</f>
        <v>444</v>
      </c>
      <c r="B446" s="8" t="s">
        <v>500</v>
      </c>
      <c r="C446" s="8" t="s">
        <v>146</v>
      </c>
      <c r="D446" s="8" t="s">
        <v>488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</row>
    <row r="447" spans="1:217" s="3" customFormat="1" ht="15.75" customHeight="1">
      <c r="A447" s="8">
        <f>445</f>
        <v>445</v>
      </c>
      <c r="B447" s="8" t="s">
        <v>501</v>
      </c>
      <c r="C447" s="8" t="s">
        <v>146</v>
      </c>
      <c r="D447" s="8" t="s">
        <v>488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</row>
    <row r="448" spans="1:217" s="3" customFormat="1" ht="15.75" customHeight="1">
      <c r="A448" s="8">
        <f>446</f>
        <v>446</v>
      </c>
      <c r="B448" s="8" t="s">
        <v>502</v>
      </c>
      <c r="C448" s="8" t="s">
        <v>146</v>
      </c>
      <c r="D448" s="8" t="s">
        <v>488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</row>
    <row r="449" spans="1:217" s="3" customFormat="1" ht="15.75" customHeight="1">
      <c r="A449" s="8">
        <f>447</f>
        <v>447</v>
      </c>
      <c r="B449" s="8" t="s">
        <v>503</v>
      </c>
      <c r="C449" s="8" t="s">
        <v>146</v>
      </c>
      <c r="D449" s="8" t="s">
        <v>504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</row>
    <row r="450" spans="1:217" s="3" customFormat="1" ht="15.75" customHeight="1">
      <c r="A450" s="8">
        <f>448</f>
        <v>448</v>
      </c>
      <c r="B450" s="8" t="s">
        <v>505</v>
      </c>
      <c r="C450" s="8" t="s">
        <v>146</v>
      </c>
      <c r="D450" s="8" t="s">
        <v>504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</row>
    <row r="451" spans="1:217" s="3" customFormat="1" ht="15.75" customHeight="1">
      <c r="A451" s="8">
        <f>449</f>
        <v>449</v>
      </c>
      <c r="B451" s="8" t="s">
        <v>506</v>
      </c>
      <c r="C451" s="8" t="s">
        <v>146</v>
      </c>
      <c r="D451" s="8" t="s">
        <v>504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</row>
    <row r="452" spans="1:217" s="3" customFormat="1" ht="15.75" customHeight="1">
      <c r="A452" s="8">
        <f>450</f>
        <v>450</v>
      </c>
      <c r="B452" s="8" t="s">
        <v>507</v>
      </c>
      <c r="C452" s="8" t="s">
        <v>146</v>
      </c>
      <c r="D452" s="8" t="s">
        <v>504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</row>
    <row r="453" spans="1:217" s="3" customFormat="1" ht="15.75" customHeight="1">
      <c r="A453" s="8">
        <f>451</f>
        <v>451</v>
      </c>
      <c r="B453" s="8" t="s">
        <v>508</v>
      </c>
      <c r="C453" s="8" t="s">
        <v>146</v>
      </c>
      <c r="D453" s="8" t="s">
        <v>504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</row>
    <row r="454" spans="1:217" s="3" customFormat="1" ht="15.75" customHeight="1">
      <c r="A454" s="8">
        <f>452</f>
        <v>452</v>
      </c>
      <c r="B454" s="8" t="s">
        <v>509</v>
      </c>
      <c r="C454" s="8" t="s">
        <v>146</v>
      </c>
      <c r="D454" s="8" t="s">
        <v>504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</row>
    <row r="455" spans="1:217" s="3" customFormat="1" ht="15.75" customHeight="1">
      <c r="A455" s="8">
        <f>453</f>
        <v>453</v>
      </c>
      <c r="B455" s="8" t="s">
        <v>510</v>
      </c>
      <c r="C455" s="8" t="s">
        <v>146</v>
      </c>
      <c r="D455" s="8" t="s">
        <v>504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</row>
    <row r="456" spans="1:217" s="3" customFormat="1" ht="15.75" customHeight="1">
      <c r="A456" s="8">
        <f>454</f>
        <v>454</v>
      </c>
      <c r="B456" s="8" t="s">
        <v>511</v>
      </c>
      <c r="C456" s="8" t="s">
        <v>146</v>
      </c>
      <c r="D456" s="8" t="s">
        <v>504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</row>
    <row r="457" spans="1:217" s="3" customFormat="1" ht="15.75" customHeight="1">
      <c r="A457" s="8">
        <f>455</f>
        <v>455</v>
      </c>
      <c r="B457" s="8" t="s">
        <v>512</v>
      </c>
      <c r="C457" s="8" t="s">
        <v>146</v>
      </c>
      <c r="D457" s="8" t="s">
        <v>504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</row>
    <row r="458" spans="1:217" s="3" customFormat="1" ht="15.75" customHeight="1">
      <c r="A458" s="8">
        <f>456</f>
        <v>456</v>
      </c>
      <c r="B458" s="8" t="s">
        <v>513</v>
      </c>
      <c r="C458" s="8" t="s">
        <v>146</v>
      </c>
      <c r="D458" s="8" t="s">
        <v>504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</row>
    <row r="459" spans="1:217" s="3" customFormat="1" ht="15.75" customHeight="1">
      <c r="A459" s="8">
        <f>457</f>
        <v>457</v>
      </c>
      <c r="B459" s="8" t="s">
        <v>514</v>
      </c>
      <c r="C459" s="8" t="s">
        <v>6</v>
      </c>
      <c r="D459" s="8" t="s">
        <v>515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</row>
    <row r="460" spans="1:217" s="3" customFormat="1" ht="15.75" customHeight="1">
      <c r="A460" s="8">
        <f>458</f>
        <v>458</v>
      </c>
      <c r="B460" s="8" t="s">
        <v>516</v>
      </c>
      <c r="C460" s="8" t="s">
        <v>6</v>
      </c>
      <c r="D460" s="8" t="s">
        <v>515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</row>
    <row r="461" spans="1:217" s="3" customFormat="1" ht="15.75" customHeight="1">
      <c r="A461" s="8">
        <f>459</f>
        <v>459</v>
      </c>
      <c r="B461" s="8" t="s">
        <v>517</v>
      </c>
      <c r="C461" s="8" t="s">
        <v>6</v>
      </c>
      <c r="D461" s="8" t="s">
        <v>515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</row>
    <row r="462" spans="1:217" s="3" customFormat="1" ht="15.75" customHeight="1">
      <c r="A462" s="8">
        <f>460</f>
        <v>460</v>
      </c>
      <c r="B462" s="8" t="s">
        <v>518</v>
      </c>
      <c r="C462" s="8" t="s">
        <v>6</v>
      </c>
      <c r="D462" s="8" t="s">
        <v>515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</row>
    <row r="463" spans="1:217" s="3" customFormat="1" ht="15.75" customHeight="1">
      <c r="A463" s="8">
        <f>461</f>
        <v>461</v>
      </c>
      <c r="B463" s="8" t="s">
        <v>519</v>
      </c>
      <c r="C463" s="8" t="s">
        <v>6</v>
      </c>
      <c r="D463" s="8" t="s">
        <v>515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</row>
    <row r="464" spans="1:217" s="3" customFormat="1" ht="15.75" customHeight="1">
      <c r="A464" s="8">
        <f>462</f>
        <v>462</v>
      </c>
      <c r="B464" s="8" t="s">
        <v>520</v>
      </c>
      <c r="C464" s="8" t="s">
        <v>6</v>
      </c>
      <c r="D464" s="8" t="s">
        <v>515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</row>
    <row r="465" spans="1:217" s="3" customFormat="1" ht="15.75" customHeight="1">
      <c r="A465" s="8">
        <f>463</f>
        <v>463</v>
      </c>
      <c r="B465" s="8" t="s">
        <v>521</v>
      </c>
      <c r="C465" s="8" t="s">
        <v>6</v>
      </c>
      <c r="D465" s="8" t="s">
        <v>515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</row>
    <row r="466" spans="1:217" s="3" customFormat="1" ht="15.75" customHeight="1">
      <c r="A466" s="8">
        <f>464</f>
        <v>464</v>
      </c>
      <c r="B466" s="8" t="s">
        <v>522</v>
      </c>
      <c r="C466" s="8" t="s">
        <v>6</v>
      </c>
      <c r="D466" s="8" t="s">
        <v>515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</row>
    <row r="467" spans="1:217" s="3" customFormat="1" ht="15.75" customHeight="1">
      <c r="A467" s="8">
        <f>465</f>
        <v>465</v>
      </c>
      <c r="B467" s="8" t="s">
        <v>523</v>
      </c>
      <c r="C467" s="8" t="s">
        <v>6</v>
      </c>
      <c r="D467" s="8" t="s">
        <v>515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</row>
    <row r="468" spans="1:217" s="3" customFormat="1" ht="15.75" customHeight="1">
      <c r="A468" s="8">
        <f>466</f>
        <v>466</v>
      </c>
      <c r="B468" s="8" t="s">
        <v>524</v>
      </c>
      <c r="C468" s="8" t="s">
        <v>6</v>
      </c>
      <c r="D468" s="8" t="s">
        <v>515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</row>
    <row r="469" spans="1:217" s="3" customFormat="1" ht="15.75" customHeight="1">
      <c r="A469" s="8">
        <f>467</f>
        <v>467</v>
      </c>
      <c r="B469" s="8" t="s">
        <v>525</v>
      </c>
      <c r="C469" s="8" t="s">
        <v>6</v>
      </c>
      <c r="D469" s="8" t="s">
        <v>515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</row>
    <row r="470" spans="1:217" s="3" customFormat="1" ht="15.75" customHeight="1">
      <c r="A470" s="8">
        <f>468</f>
        <v>468</v>
      </c>
      <c r="B470" s="8" t="s">
        <v>526</v>
      </c>
      <c r="C470" s="8" t="s">
        <v>6</v>
      </c>
      <c r="D470" s="8" t="s">
        <v>515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</row>
    <row r="471" spans="1:217" s="3" customFormat="1" ht="15.75" customHeight="1">
      <c r="A471" s="8">
        <f>469</f>
        <v>469</v>
      </c>
      <c r="B471" s="8" t="s">
        <v>527</v>
      </c>
      <c r="C471" s="8" t="s">
        <v>6</v>
      </c>
      <c r="D471" s="8" t="s">
        <v>528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</row>
    <row r="472" spans="1:217" s="3" customFormat="1" ht="15.75" customHeight="1">
      <c r="A472" s="8">
        <f>470</f>
        <v>470</v>
      </c>
      <c r="B472" s="8" t="s">
        <v>529</v>
      </c>
      <c r="C472" s="8" t="s">
        <v>6</v>
      </c>
      <c r="D472" s="8" t="s">
        <v>528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</row>
    <row r="473" spans="1:217" s="3" customFormat="1" ht="15.75" customHeight="1">
      <c r="A473" s="8">
        <f>471</f>
        <v>471</v>
      </c>
      <c r="B473" s="8" t="s">
        <v>530</v>
      </c>
      <c r="C473" s="8" t="s">
        <v>6</v>
      </c>
      <c r="D473" s="8" t="s">
        <v>528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</row>
    <row r="474" spans="1:217" s="3" customFormat="1" ht="15.75" customHeight="1">
      <c r="A474" s="8">
        <f>472</f>
        <v>472</v>
      </c>
      <c r="B474" s="8" t="s">
        <v>531</v>
      </c>
      <c r="C474" s="8" t="s">
        <v>6</v>
      </c>
      <c r="D474" s="8" t="s">
        <v>528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</row>
    <row r="475" spans="1:217" s="3" customFormat="1" ht="15.75" customHeight="1">
      <c r="A475" s="8">
        <f>473</f>
        <v>473</v>
      </c>
      <c r="B475" s="8" t="s">
        <v>532</v>
      </c>
      <c r="C475" s="8" t="s">
        <v>6</v>
      </c>
      <c r="D475" s="8" t="s">
        <v>528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</row>
    <row r="476" spans="1:217" s="3" customFormat="1" ht="15.75" customHeight="1">
      <c r="A476" s="8">
        <f>474</f>
        <v>474</v>
      </c>
      <c r="B476" s="8" t="s">
        <v>533</v>
      </c>
      <c r="C476" s="8" t="s">
        <v>6</v>
      </c>
      <c r="D476" s="8" t="s">
        <v>528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</row>
    <row r="477" spans="1:217" s="3" customFormat="1" ht="15.75" customHeight="1">
      <c r="A477" s="8">
        <f>475</f>
        <v>475</v>
      </c>
      <c r="B477" s="8" t="s">
        <v>534</v>
      </c>
      <c r="C477" s="8" t="s">
        <v>6</v>
      </c>
      <c r="D477" s="8" t="s">
        <v>528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</row>
    <row r="478" spans="1:217" s="3" customFormat="1" ht="15.75" customHeight="1">
      <c r="A478" s="8">
        <f>476</f>
        <v>476</v>
      </c>
      <c r="B478" s="8" t="s">
        <v>535</v>
      </c>
      <c r="C478" s="8" t="s">
        <v>6</v>
      </c>
      <c r="D478" s="8" t="s">
        <v>528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</row>
    <row r="479" spans="1:217" s="3" customFormat="1" ht="15.75" customHeight="1">
      <c r="A479" s="8">
        <f>477</f>
        <v>477</v>
      </c>
      <c r="B479" s="8" t="s">
        <v>536</v>
      </c>
      <c r="C479" s="8" t="s">
        <v>6</v>
      </c>
      <c r="D479" s="8" t="s">
        <v>528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</row>
    <row r="480" spans="1:217" s="3" customFormat="1" ht="15.75" customHeight="1">
      <c r="A480" s="8">
        <f>478</f>
        <v>478</v>
      </c>
      <c r="B480" s="8" t="s">
        <v>537</v>
      </c>
      <c r="C480" s="8" t="s">
        <v>6</v>
      </c>
      <c r="D480" s="8" t="s">
        <v>528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</row>
    <row r="481" spans="1:217" s="3" customFormat="1" ht="15.75" customHeight="1">
      <c r="A481" s="8">
        <f>479</f>
        <v>479</v>
      </c>
      <c r="B481" s="8" t="s">
        <v>538</v>
      </c>
      <c r="C481" s="8" t="s">
        <v>6</v>
      </c>
      <c r="D481" s="8" t="s">
        <v>528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</row>
    <row r="482" spans="1:217" s="3" customFormat="1" ht="15.75" customHeight="1">
      <c r="A482" s="8">
        <f>480</f>
        <v>480</v>
      </c>
      <c r="B482" s="8" t="s">
        <v>539</v>
      </c>
      <c r="C482" s="8" t="s">
        <v>6</v>
      </c>
      <c r="D482" s="8" t="s">
        <v>528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</row>
    <row r="483" spans="1:217" s="3" customFormat="1" ht="15.75" customHeight="1">
      <c r="A483" s="8">
        <f>481</f>
        <v>481</v>
      </c>
      <c r="B483" s="8" t="s">
        <v>540</v>
      </c>
      <c r="C483" s="8" t="s">
        <v>6</v>
      </c>
      <c r="D483" s="8" t="s">
        <v>541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</row>
    <row r="484" spans="1:217" s="3" customFormat="1" ht="15.75" customHeight="1">
      <c r="A484" s="8">
        <f>482</f>
        <v>482</v>
      </c>
      <c r="B484" s="8" t="s">
        <v>542</v>
      </c>
      <c r="C484" s="8" t="s">
        <v>6</v>
      </c>
      <c r="D484" s="8" t="s">
        <v>541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</row>
    <row r="485" spans="1:217" s="3" customFormat="1" ht="15.75" customHeight="1">
      <c r="A485" s="8">
        <f>483</f>
        <v>483</v>
      </c>
      <c r="B485" s="8" t="s">
        <v>543</v>
      </c>
      <c r="C485" s="8" t="s">
        <v>6</v>
      </c>
      <c r="D485" s="8" t="s">
        <v>541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</row>
    <row r="486" spans="1:217" s="3" customFormat="1" ht="15.75" customHeight="1">
      <c r="A486" s="8">
        <f>484</f>
        <v>484</v>
      </c>
      <c r="B486" s="8" t="s">
        <v>544</v>
      </c>
      <c r="C486" s="8" t="s">
        <v>6</v>
      </c>
      <c r="D486" s="8" t="s">
        <v>541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</row>
    <row r="487" spans="1:217" s="3" customFormat="1" ht="15.75" customHeight="1">
      <c r="A487" s="8">
        <f>485</f>
        <v>485</v>
      </c>
      <c r="B487" s="8" t="s">
        <v>545</v>
      </c>
      <c r="C487" s="8" t="s">
        <v>6</v>
      </c>
      <c r="D487" s="8" t="s">
        <v>541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</row>
    <row r="488" spans="1:217" s="3" customFormat="1" ht="15.75" customHeight="1">
      <c r="A488" s="8">
        <f>486</f>
        <v>486</v>
      </c>
      <c r="B488" s="8" t="s">
        <v>546</v>
      </c>
      <c r="C488" s="8" t="s">
        <v>6</v>
      </c>
      <c r="D488" s="8" t="s">
        <v>541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</row>
    <row r="489" spans="1:217" s="3" customFormat="1" ht="15.75" customHeight="1">
      <c r="A489" s="8">
        <f>487</f>
        <v>487</v>
      </c>
      <c r="B489" s="8" t="s">
        <v>547</v>
      </c>
      <c r="C489" s="8" t="s">
        <v>6</v>
      </c>
      <c r="D489" s="8" t="s">
        <v>541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</row>
    <row r="490" spans="1:217" s="3" customFormat="1" ht="15.75" customHeight="1">
      <c r="A490" s="8">
        <f>488</f>
        <v>488</v>
      </c>
      <c r="B490" s="8" t="s">
        <v>548</v>
      </c>
      <c r="C490" s="8" t="s">
        <v>6</v>
      </c>
      <c r="D490" s="8" t="s">
        <v>541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</row>
    <row r="491" spans="1:217" s="3" customFormat="1" ht="15.75" customHeight="1">
      <c r="A491" s="8">
        <f>489</f>
        <v>489</v>
      </c>
      <c r="B491" s="8" t="s">
        <v>549</v>
      </c>
      <c r="C491" s="8" t="s">
        <v>6</v>
      </c>
      <c r="D491" s="8" t="s">
        <v>541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</row>
    <row r="492" spans="1:217" s="3" customFormat="1" ht="15.75" customHeight="1">
      <c r="A492" s="8">
        <f>490</f>
        <v>490</v>
      </c>
      <c r="B492" s="8" t="s">
        <v>550</v>
      </c>
      <c r="C492" s="8" t="s">
        <v>6</v>
      </c>
      <c r="D492" s="8" t="s">
        <v>541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</row>
    <row r="493" spans="1:217" s="3" customFormat="1" ht="15.75" customHeight="1">
      <c r="A493" s="8">
        <f>491</f>
        <v>491</v>
      </c>
      <c r="B493" s="8" t="s">
        <v>551</v>
      </c>
      <c r="C493" s="8" t="s">
        <v>6</v>
      </c>
      <c r="D493" s="8" t="s">
        <v>541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</row>
    <row r="494" spans="1:217" s="3" customFormat="1" ht="15.75" customHeight="1">
      <c r="A494" s="8">
        <f>492</f>
        <v>492</v>
      </c>
      <c r="B494" s="8" t="s">
        <v>552</v>
      </c>
      <c r="C494" s="8" t="s">
        <v>6</v>
      </c>
      <c r="D494" s="8" t="s">
        <v>541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</row>
    <row r="495" spans="1:217" s="3" customFormat="1" ht="15.75" customHeight="1">
      <c r="A495" s="8">
        <f>493</f>
        <v>493</v>
      </c>
      <c r="B495" s="8" t="s">
        <v>553</v>
      </c>
      <c r="C495" s="8" t="s">
        <v>6</v>
      </c>
      <c r="D495" s="8" t="s">
        <v>541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</row>
    <row r="496" spans="1:217" s="3" customFormat="1" ht="15.75" customHeight="1">
      <c r="A496" s="8">
        <f>494</f>
        <v>494</v>
      </c>
      <c r="B496" s="8" t="s">
        <v>554</v>
      </c>
      <c r="C496" s="8" t="s">
        <v>6</v>
      </c>
      <c r="D496" s="8" t="s">
        <v>541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</row>
    <row r="497" spans="1:217" s="3" customFormat="1" ht="15.75" customHeight="1">
      <c r="A497" s="8">
        <f>495</f>
        <v>495</v>
      </c>
      <c r="B497" s="8" t="s">
        <v>555</v>
      </c>
      <c r="C497" s="8" t="s">
        <v>6</v>
      </c>
      <c r="D497" s="8" t="s">
        <v>556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</row>
    <row r="498" spans="1:217" s="3" customFormat="1" ht="15.75" customHeight="1">
      <c r="A498" s="8">
        <f>496</f>
        <v>496</v>
      </c>
      <c r="B498" s="8" t="s">
        <v>557</v>
      </c>
      <c r="C498" s="8" t="s">
        <v>6</v>
      </c>
      <c r="D498" s="8" t="s">
        <v>556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</row>
    <row r="499" spans="1:217" s="3" customFormat="1" ht="15.75" customHeight="1">
      <c r="A499" s="8">
        <f>497</f>
        <v>497</v>
      </c>
      <c r="B499" s="8" t="s">
        <v>558</v>
      </c>
      <c r="C499" s="8" t="s">
        <v>6</v>
      </c>
      <c r="D499" s="8" t="s">
        <v>556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</row>
    <row r="500" spans="1:217" s="3" customFormat="1" ht="15.75" customHeight="1">
      <c r="A500" s="8">
        <f>498</f>
        <v>498</v>
      </c>
      <c r="B500" s="8" t="s">
        <v>559</v>
      </c>
      <c r="C500" s="8" t="s">
        <v>6</v>
      </c>
      <c r="D500" s="8" t="s">
        <v>556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</row>
    <row r="501" spans="1:217" s="3" customFormat="1" ht="15.75" customHeight="1">
      <c r="A501" s="8">
        <f>499</f>
        <v>499</v>
      </c>
      <c r="B501" s="8" t="s">
        <v>560</v>
      </c>
      <c r="C501" s="8" t="s">
        <v>6</v>
      </c>
      <c r="D501" s="8" t="s">
        <v>556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</row>
    <row r="502" spans="1:217" s="3" customFormat="1" ht="15.75" customHeight="1">
      <c r="A502" s="8">
        <f>500</f>
        <v>500</v>
      </c>
      <c r="B502" s="8" t="s">
        <v>561</v>
      </c>
      <c r="C502" s="8" t="s">
        <v>6</v>
      </c>
      <c r="D502" s="8" t="s">
        <v>556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</row>
    <row r="503" spans="1:217" s="3" customFormat="1" ht="15.75" customHeight="1">
      <c r="A503" s="8">
        <f>501</f>
        <v>501</v>
      </c>
      <c r="B503" s="8" t="s">
        <v>562</v>
      </c>
      <c r="C503" s="8" t="s">
        <v>6</v>
      </c>
      <c r="D503" s="8" t="s">
        <v>556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</row>
    <row r="504" spans="1:217" s="3" customFormat="1" ht="15.75" customHeight="1">
      <c r="A504" s="8">
        <f>502</f>
        <v>502</v>
      </c>
      <c r="B504" s="8" t="s">
        <v>563</v>
      </c>
      <c r="C504" s="8" t="s">
        <v>6</v>
      </c>
      <c r="D504" s="8" t="s">
        <v>556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</row>
    <row r="505" spans="1:217" s="3" customFormat="1" ht="15.75" customHeight="1">
      <c r="A505" s="8">
        <f>503</f>
        <v>503</v>
      </c>
      <c r="B505" s="8" t="s">
        <v>564</v>
      </c>
      <c r="C505" s="8" t="s">
        <v>6</v>
      </c>
      <c r="D505" s="8" t="s">
        <v>556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</row>
    <row r="506" spans="1:217" s="3" customFormat="1" ht="15.75" customHeight="1">
      <c r="A506" s="8">
        <f>504</f>
        <v>504</v>
      </c>
      <c r="B506" s="8" t="s">
        <v>565</v>
      </c>
      <c r="C506" s="8" t="s">
        <v>6</v>
      </c>
      <c r="D506" s="8" t="s">
        <v>556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</row>
    <row r="507" spans="1:217" s="3" customFormat="1" ht="15.75" customHeight="1">
      <c r="A507" s="8">
        <f>505</f>
        <v>505</v>
      </c>
      <c r="B507" s="8" t="s">
        <v>566</v>
      </c>
      <c r="C507" s="8" t="s">
        <v>6</v>
      </c>
      <c r="D507" s="8" t="s">
        <v>556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</row>
    <row r="508" spans="1:217" s="3" customFormat="1" ht="15.75" customHeight="1">
      <c r="A508" s="8">
        <f>506</f>
        <v>506</v>
      </c>
      <c r="B508" s="8" t="s">
        <v>567</v>
      </c>
      <c r="C508" s="8" t="s">
        <v>6</v>
      </c>
      <c r="D508" s="8" t="s">
        <v>556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</row>
    <row r="509" spans="1:217" s="3" customFormat="1" ht="15.75" customHeight="1">
      <c r="A509" s="8">
        <f>507</f>
        <v>507</v>
      </c>
      <c r="B509" s="8" t="s">
        <v>568</v>
      </c>
      <c r="C509" s="8" t="s">
        <v>6</v>
      </c>
      <c r="D509" s="8" t="s">
        <v>556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</row>
    <row r="510" spans="1:217" s="3" customFormat="1" ht="15.75" customHeight="1">
      <c r="A510" s="8">
        <f>508</f>
        <v>508</v>
      </c>
      <c r="B510" s="8" t="s">
        <v>569</v>
      </c>
      <c r="C510" s="8" t="s">
        <v>6</v>
      </c>
      <c r="D510" s="8" t="s">
        <v>570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</row>
    <row r="511" spans="1:217" s="3" customFormat="1" ht="15.75" customHeight="1">
      <c r="A511" s="8">
        <f>509</f>
        <v>509</v>
      </c>
      <c r="B511" s="8" t="s">
        <v>571</v>
      </c>
      <c r="C511" s="8" t="s">
        <v>6</v>
      </c>
      <c r="D511" s="8" t="s">
        <v>570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</row>
    <row r="512" spans="1:217" s="3" customFormat="1" ht="15.75" customHeight="1">
      <c r="A512" s="8">
        <f>510</f>
        <v>510</v>
      </c>
      <c r="B512" s="8" t="s">
        <v>572</v>
      </c>
      <c r="C512" s="8" t="s">
        <v>6</v>
      </c>
      <c r="D512" s="8" t="s">
        <v>570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</row>
    <row r="513" spans="1:217" s="3" customFormat="1" ht="15.75" customHeight="1">
      <c r="A513" s="8">
        <f>511</f>
        <v>511</v>
      </c>
      <c r="B513" s="8" t="s">
        <v>573</v>
      </c>
      <c r="C513" s="8" t="s">
        <v>6</v>
      </c>
      <c r="D513" s="8" t="s">
        <v>570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</row>
    <row r="514" spans="1:217" s="3" customFormat="1" ht="15.75" customHeight="1">
      <c r="A514" s="8">
        <f>512</f>
        <v>512</v>
      </c>
      <c r="B514" s="8" t="s">
        <v>574</v>
      </c>
      <c r="C514" s="8" t="s">
        <v>6</v>
      </c>
      <c r="D514" s="8" t="s">
        <v>570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</row>
    <row r="515" spans="1:217" s="3" customFormat="1" ht="15.75" customHeight="1">
      <c r="A515" s="8">
        <f>513</f>
        <v>513</v>
      </c>
      <c r="B515" s="8" t="s">
        <v>575</v>
      </c>
      <c r="C515" s="8" t="s">
        <v>6</v>
      </c>
      <c r="D515" s="8" t="s">
        <v>570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</row>
    <row r="516" spans="1:217" s="3" customFormat="1" ht="15.75" customHeight="1">
      <c r="A516" s="8">
        <f>514</f>
        <v>514</v>
      </c>
      <c r="B516" s="8" t="s">
        <v>576</v>
      </c>
      <c r="C516" s="8" t="s">
        <v>6</v>
      </c>
      <c r="D516" s="8" t="s">
        <v>570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</row>
    <row r="517" spans="1:217" s="3" customFormat="1" ht="15.75" customHeight="1">
      <c r="A517" s="8">
        <f>515</f>
        <v>515</v>
      </c>
      <c r="B517" s="8" t="s">
        <v>577</v>
      </c>
      <c r="C517" s="8" t="s">
        <v>6</v>
      </c>
      <c r="D517" s="8" t="s">
        <v>570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</row>
    <row r="518" spans="1:217" s="3" customFormat="1" ht="15.75" customHeight="1">
      <c r="A518" s="8">
        <f>516</f>
        <v>516</v>
      </c>
      <c r="B518" s="8" t="s">
        <v>578</v>
      </c>
      <c r="C518" s="8" t="s">
        <v>6</v>
      </c>
      <c r="D518" s="8" t="s">
        <v>570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</row>
    <row r="519" spans="1:217" s="3" customFormat="1" ht="15.75" customHeight="1">
      <c r="A519" s="8">
        <f>517</f>
        <v>517</v>
      </c>
      <c r="B519" s="8" t="s">
        <v>579</v>
      </c>
      <c r="C519" s="8" t="s">
        <v>6</v>
      </c>
      <c r="D519" s="8" t="s">
        <v>570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</row>
    <row r="520" spans="1:217" s="3" customFormat="1" ht="15.75" customHeight="1">
      <c r="A520" s="8">
        <f>518</f>
        <v>518</v>
      </c>
      <c r="B520" s="8" t="s">
        <v>580</v>
      </c>
      <c r="C520" s="8" t="s">
        <v>6</v>
      </c>
      <c r="D520" s="8" t="s">
        <v>570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</row>
    <row r="521" spans="1:217" s="3" customFormat="1" ht="15.75" customHeight="1">
      <c r="A521" s="8">
        <f>519</f>
        <v>519</v>
      </c>
      <c r="B521" s="8" t="s">
        <v>581</v>
      </c>
      <c r="C521" s="8" t="s">
        <v>6</v>
      </c>
      <c r="D521" s="8" t="s">
        <v>570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</row>
    <row r="522" spans="1:217" s="3" customFormat="1" ht="15.75" customHeight="1">
      <c r="A522" s="8">
        <f>520</f>
        <v>520</v>
      </c>
      <c r="B522" s="8" t="s">
        <v>582</v>
      </c>
      <c r="C522" s="8" t="s">
        <v>6</v>
      </c>
      <c r="D522" s="8" t="s">
        <v>570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</row>
    <row r="523" spans="1:217" s="3" customFormat="1" ht="15.75" customHeight="1">
      <c r="A523" s="8">
        <f>521</f>
        <v>521</v>
      </c>
      <c r="B523" s="8" t="s">
        <v>583</v>
      </c>
      <c r="C523" s="8" t="s">
        <v>6</v>
      </c>
      <c r="D523" s="8" t="s">
        <v>584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</row>
    <row r="524" spans="1:217" s="3" customFormat="1" ht="15.75" customHeight="1">
      <c r="A524" s="8">
        <f>522</f>
        <v>522</v>
      </c>
      <c r="B524" s="8" t="s">
        <v>585</v>
      </c>
      <c r="C524" s="8" t="s">
        <v>6</v>
      </c>
      <c r="D524" s="8" t="s">
        <v>584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</row>
    <row r="525" spans="1:217" s="3" customFormat="1" ht="15.75" customHeight="1">
      <c r="A525" s="8">
        <f>523</f>
        <v>523</v>
      </c>
      <c r="B525" s="8" t="s">
        <v>586</v>
      </c>
      <c r="C525" s="8" t="s">
        <v>6</v>
      </c>
      <c r="D525" s="8" t="s">
        <v>584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</row>
    <row r="526" spans="1:217" s="3" customFormat="1" ht="15.75" customHeight="1">
      <c r="A526" s="8">
        <f>524</f>
        <v>524</v>
      </c>
      <c r="B526" s="8" t="s">
        <v>587</v>
      </c>
      <c r="C526" s="8" t="s">
        <v>6</v>
      </c>
      <c r="D526" s="8" t="s">
        <v>584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</row>
    <row r="527" spans="1:217" s="3" customFormat="1" ht="15.75" customHeight="1">
      <c r="A527" s="8">
        <f>525</f>
        <v>525</v>
      </c>
      <c r="B527" s="8" t="s">
        <v>588</v>
      </c>
      <c r="C527" s="8" t="s">
        <v>6</v>
      </c>
      <c r="D527" s="8" t="s">
        <v>584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</row>
    <row r="528" spans="1:217" s="3" customFormat="1" ht="15.75" customHeight="1">
      <c r="A528" s="8">
        <f>526</f>
        <v>526</v>
      </c>
      <c r="B528" s="8" t="s">
        <v>589</v>
      </c>
      <c r="C528" s="8" t="s">
        <v>6</v>
      </c>
      <c r="D528" s="8" t="s">
        <v>584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</row>
    <row r="529" spans="1:217" s="3" customFormat="1" ht="15.75" customHeight="1">
      <c r="A529" s="8">
        <f>527</f>
        <v>527</v>
      </c>
      <c r="B529" s="8" t="s">
        <v>590</v>
      </c>
      <c r="C529" s="8" t="s">
        <v>6</v>
      </c>
      <c r="D529" s="8" t="s">
        <v>584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</row>
    <row r="530" spans="1:217" s="3" customFormat="1" ht="15.75" customHeight="1">
      <c r="A530" s="8">
        <f>528</f>
        <v>528</v>
      </c>
      <c r="B530" s="8" t="s">
        <v>591</v>
      </c>
      <c r="C530" s="8" t="s">
        <v>6</v>
      </c>
      <c r="D530" s="8" t="s">
        <v>584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</row>
    <row r="531" spans="1:217" s="3" customFormat="1" ht="15.75" customHeight="1">
      <c r="A531" s="8">
        <f>529</f>
        <v>529</v>
      </c>
      <c r="B531" s="8" t="s">
        <v>592</v>
      </c>
      <c r="C531" s="8" t="s">
        <v>6</v>
      </c>
      <c r="D531" s="8" t="s">
        <v>584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</row>
    <row r="532" spans="1:217" s="3" customFormat="1" ht="15.75" customHeight="1">
      <c r="A532" s="8">
        <f>530</f>
        <v>530</v>
      </c>
      <c r="B532" s="8" t="s">
        <v>593</v>
      </c>
      <c r="C532" s="8" t="s">
        <v>6</v>
      </c>
      <c r="D532" s="8" t="s">
        <v>584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</row>
    <row r="533" spans="1:217" s="3" customFormat="1" ht="15.75" customHeight="1">
      <c r="A533" s="8">
        <f>531</f>
        <v>531</v>
      </c>
      <c r="B533" s="8" t="s">
        <v>594</v>
      </c>
      <c r="C533" s="8" t="s">
        <v>6</v>
      </c>
      <c r="D533" s="8" t="s">
        <v>584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</row>
    <row r="534" spans="1:217" s="3" customFormat="1" ht="15.75" customHeight="1">
      <c r="A534" s="8">
        <f>532</f>
        <v>532</v>
      </c>
      <c r="B534" s="8" t="s">
        <v>595</v>
      </c>
      <c r="C534" s="8" t="s">
        <v>6</v>
      </c>
      <c r="D534" s="8" t="s">
        <v>584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</row>
    <row r="535" spans="1:217" s="3" customFormat="1" ht="15.75" customHeight="1">
      <c r="A535" s="8">
        <f>533</f>
        <v>533</v>
      </c>
      <c r="B535" s="8" t="s">
        <v>596</v>
      </c>
      <c r="C535" s="8" t="s">
        <v>6</v>
      </c>
      <c r="D535" s="8" t="s">
        <v>597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</row>
    <row r="536" spans="1:217" s="3" customFormat="1" ht="15.75" customHeight="1">
      <c r="A536" s="8">
        <f>534</f>
        <v>534</v>
      </c>
      <c r="B536" s="8" t="s">
        <v>598</v>
      </c>
      <c r="C536" s="8" t="s">
        <v>290</v>
      </c>
      <c r="D536" s="8" t="s">
        <v>597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</row>
    <row r="537" spans="1:217" s="3" customFormat="1" ht="15.75" customHeight="1">
      <c r="A537" s="8">
        <f>535</f>
        <v>535</v>
      </c>
      <c r="B537" s="8" t="s">
        <v>599</v>
      </c>
      <c r="C537" s="8" t="s">
        <v>6</v>
      </c>
      <c r="D537" s="8" t="s">
        <v>597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</row>
    <row r="538" spans="1:217" s="3" customFormat="1" ht="15.75" customHeight="1">
      <c r="A538" s="8">
        <f>536</f>
        <v>536</v>
      </c>
      <c r="B538" s="8" t="s">
        <v>600</v>
      </c>
      <c r="C538" s="8" t="s">
        <v>6</v>
      </c>
      <c r="D538" s="8" t="s">
        <v>597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</row>
    <row r="539" spans="1:217" s="3" customFormat="1" ht="15.75" customHeight="1">
      <c r="A539" s="8">
        <f>537</f>
        <v>537</v>
      </c>
      <c r="B539" s="8" t="s">
        <v>601</v>
      </c>
      <c r="C539" s="8" t="s">
        <v>6</v>
      </c>
      <c r="D539" s="8" t="s">
        <v>597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</row>
    <row r="540" spans="1:217" s="3" customFormat="1" ht="15.75" customHeight="1">
      <c r="A540" s="8">
        <f>538</f>
        <v>538</v>
      </c>
      <c r="B540" s="8" t="s">
        <v>602</v>
      </c>
      <c r="C540" s="8" t="s">
        <v>6</v>
      </c>
      <c r="D540" s="8" t="s">
        <v>597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</row>
    <row r="541" spans="1:217" s="3" customFormat="1" ht="15.75" customHeight="1">
      <c r="A541" s="8">
        <f>539</f>
        <v>539</v>
      </c>
      <c r="B541" s="8" t="s">
        <v>603</v>
      </c>
      <c r="C541" s="8" t="s">
        <v>6</v>
      </c>
      <c r="D541" s="8" t="s">
        <v>597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</row>
    <row r="542" spans="1:217" s="3" customFormat="1" ht="15.75" customHeight="1">
      <c r="A542" s="8">
        <f>540</f>
        <v>540</v>
      </c>
      <c r="B542" s="8" t="s">
        <v>604</v>
      </c>
      <c r="C542" s="8" t="s">
        <v>290</v>
      </c>
      <c r="D542" s="8" t="s">
        <v>597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</row>
    <row r="543" spans="1:217" s="3" customFormat="1" ht="15.75" customHeight="1">
      <c r="A543" s="8">
        <f>541</f>
        <v>541</v>
      </c>
      <c r="B543" s="8" t="s">
        <v>605</v>
      </c>
      <c r="C543" s="8" t="s">
        <v>6</v>
      </c>
      <c r="D543" s="8" t="s">
        <v>597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</row>
    <row r="544" spans="1:217" s="3" customFormat="1" ht="15.75" customHeight="1">
      <c r="A544" s="8">
        <f>542</f>
        <v>542</v>
      </c>
      <c r="B544" s="8" t="s">
        <v>606</v>
      </c>
      <c r="C544" s="8" t="s">
        <v>290</v>
      </c>
      <c r="D544" s="8" t="s">
        <v>597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</row>
    <row r="545" spans="1:217" s="3" customFormat="1" ht="15.75" customHeight="1">
      <c r="A545" s="8">
        <f>543</f>
        <v>543</v>
      </c>
      <c r="B545" s="8" t="s">
        <v>607</v>
      </c>
      <c r="C545" s="8" t="s">
        <v>6</v>
      </c>
      <c r="D545" s="8" t="s">
        <v>597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</row>
    <row r="546" spans="1:217" s="3" customFormat="1" ht="15.75" customHeight="1">
      <c r="A546" s="8">
        <f>544</f>
        <v>544</v>
      </c>
      <c r="B546" s="8" t="s">
        <v>608</v>
      </c>
      <c r="C546" s="8" t="s">
        <v>6</v>
      </c>
      <c r="D546" s="8" t="s">
        <v>597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</row>
    <row r="547" spans="1:217" s="3" customFormat="1" ht="15.75" customHeight="1">
      <c r="A547" s="8">
        <f>545</f>
        <v>545</v>
      </c>
      <c r="B547" s="8" t="s">
        <v>609</v>
      </c>
      <c r="C547" s="8" t="s">
        <v>6</v>
      </c>
      <c r="D547" s="8" t="s">
        <v>597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</row>
    <row r="548" spans="1:217" s="3" customFormat="1" ht="15.75" customHeight="1">
      <c r="A548" s="8">
        <f>546</f>
        <v>546</v>
      </c>
      <c r="B548" s="8" t="s">
        <v>610</v>
      </c>
      <c r="C548" s="8" t="s">
        <v>6</v>
      </c>
      <c r="D548" s="8" t="s">
        <v>597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</row>
    <row r="549" spans="1:217" s="3" customFormat="1" ht="15.75" customHeight="1">
      <c r="A549" s="8">
        <f>547</f>
        <v>547</v>
      </c>
      <c r="B549" s="8" t="s">
        <v>611</v>
      </c>
      <c r="C549" s="8" t="s">
        <v>6</v>
      </c>
      <c r="D549" s="8" t="s">
        <v>597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</row>
    <row r="550" spans="1:217" s="3" customFormat="1" ht="15.75" customHeight="1">
      <c r="A550" s="8">
        <f>548</f>
        <v>548</v>
      </c>
      <c r="B550" s="8" t="s">
        <v>612</v>
      </c>
      <c r="C550" s="8" t="s">
        <v>6</v>
      </c>
      <c r="D550" s="8" t="s">
        <v>597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</row>
    <row r="551" spans="1:217" s="3" customFormat="1" ht="15.75" customHeight="1">
      <c r="A551" s="8">
        <f>549</f>
        <v>549</v>
      </c>
      <c r="B551" s="8" t="s">
        <v>613</v>
      </c>
      <c r="C551" s="8" t="s">
        <v>6</v>
      </c>
      <c r="D551" s="8" t="s">
        <v>597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</row>
    <row r="552" spans="1:217" s="3" customFormat="1" ht="15.75" customHeight="1">
      <c r="A552" s="8">
        <f>550</f>
        <v>550</v>
      </c>
      <c r="B552" s="8" t="s">
        <v>614</v>
      </c>
      <c r="C552" s="8" t="s">
        <v>6</v>
      </c>
      <c r="D552" s="8" t="s">
        <v>615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</row>
    <row r="553" spans="1:217" s="3" customFormat="1" ht="15.75" customHeight="1">
      <c r="A553" s="8">
        <f>551</f>
        <v>551</v>
      </c>
      <c r="B553" s="8" t="s">
        <v>616</v>
      </c>
      <c r="C553" s="8" t="s">
        <v>6</v>
      </c>
      <c r="D553" s="8" t="s">
        <v>615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</row>
    <row r="554" spans="1:217" s="3" customFormat="1" ht="15.75" customHeight="1">
      <c r="A554" s="8">
        <f>552</f>
        <v>552</v>
      </c>
      <c r="B554" s="8" t="s">
        <v>617</v>
      </c>
      <c r="C554" s="8" t="s">
        <v>6</v>
      </c>
      <c r="D554" s="8" t="s">
        <v>615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</row>
    <row r="555" spans="1:217" s="3" customFormat="1" ht="15.75" customHeight="1">
      <c r="A555" s="8">
        <f>553</f>
        <v>553</v>
      </c>
      <c r="B555" s="8" t="s">
        <v>618</v>
      </c>
      <c r="C555" s="8" t="s">
        <v>6</v>
      </c>
      <c r="D555" s="8" t="s">
        <v>615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</row>
    <row r="556" spans="1:217" s="3" customFormat="1" ht="15.75" customHeight="1">
      <c r="A556" s="8">
        <f>554</f>
        <v>554</v>
      </c>
      <c r="B556" s="8" t="s">
        <v>619</v>
      </c>
      <c r="C556" s="8" t="s">
        <v>6</v>
      </c>
      <c r="D556" s="8" t="s">
        <v>615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</row>
    <row r="557" spans="1:217" s="3" customFormat="1" ht="15.75" customHeight="1">
      <c r="A557" s="8">
        <f>555</f>
        <v>555</v>
      </c>
      <c r="B557" s="8" t="s">
        <v>620</v>
      </c>
      <c r="C557" s="8" t="s">
        <v>6</v>
      </c>
      <c r="D557" s="8" t="s">
        <v>615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</row>
    <row r="558" spans="1:217" s="3" customFormat="1" ht="15.75" customHeight="1">
      <c r="A558" s="8">
        <f>556</f>
        <v>556</v>
      </c>
      <c r="B558" s="8" t="s">
        <v>621</v>
      </c>
      <c r="C558" s="8" t="s">
        <v>6</v>
      </c>
      <c r="D558" s="8" t="s">
        <v>615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</row>
    <row r="559" spans="1:217" s="3" customFormat="1" ht="15.75" customHeight="1">
      <c r="A559" s="8">
        <f>557</f>
        <v>557</v>
      </c>
      <c r="B559" s="8" t="s">
        <v>622</v>
      </c>
      <c r="C559" s="8" t="s">
        <v>6</v>
      </c>
      <c r="D559" s="8" t="s">
        <v>615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</row>
    <row r="560" spans="1:217" s="3" customFormat="1" ht="15.75" customHeight="1">
      <c r="A560" s="8">
        <f>558</f>
        <v>558</v>
      </c>
      <c r="B560" s="8" t="s">
        <v>623</v>
      </c>
      <c r="C560" s="8" t="s">
        <v>6</v>
      </c>
      <c r="D560" s="8" t="s">
        <v>615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</row>
    <row r="561" spans="1:217" s="3" customFormat="1" ht="15.75" customHeight="1">
      <c r="A561" s="8">
        <f>559</f>
        <v>559</v>
      </c>
      <c r="B561" s="8" t="s">
        <v>624</v>
      </c>
      <c r="C561" s="8" t="s">
        <v>290</v>
      </c>
      <c r="D561" s="8" t="s">
        <v>615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</row>
    <row r="562" spans="1:217" s="3" customFormat="1" ht="15.75" customHeight="1">
      <c r="A562" s="8">
        <f>560</f>
        <v>560</v>
      </c>
      <c r="B562" s="8" t="s">
        <v>625</v>
      </c>
      <c r="C562" s="8" t="s">
        <v>6</v>
      </c>
      <c r="D562" s="8" t="s">
        <v>615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</row>
  </sheetData>
  <sheetProtection/>
  <mergeCells count="1">
    <mergeCell ref="A1:D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2017-12-07T08:14:09Z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